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12015"/>
  </bookViews>
  <sheets>
    <sheet name="beneficjencji niezaliczan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'beneficjencji niezaliczani'!$C$6:$J$924</definedName>
    <definedName name="_ik2">#REF!</definedName>
    <definedName name="_iw2">#REF!</definedName>
    <definedName name="_sss23">#REF!</definedName>
    <definedName name="_ZB14">#REF!</definedName>
    <definedName name="a">#REF!</definedName>
    <definedName name="aaa">#REF!</definedName>
    <definedName name="Aga">'[4]2007'!$E$845</definedName>
    <definedName name="bbbb">#REF!</definedName>
    <definedName name="BZ_KONIEC">#REF!</definedName>
    <definedName name="d">#REF!</definedName>
    <definedName name="DD">#REF!</definedName>
    <definedName name="ddd">#REF!</definedName>
    <definedName name="DDDDDD">#REF!</definedName>
    <definedName name="dddddddddddddddd">#REF!</definedName>
    <definedName name="ddddddn">#REF!</definedName>
    <definedName name="doch">#REF!</definedName>
    <definedName name="doch_plan_po">#REF!</definedName>
    <definedName name="DOCHODY">#REF!</definedName>
    <definedName name="dochody_2008">#REF!</definedName>
    <definedName name="dochody_plan_po">#REF!</definedName>
    <definedName name="dochody_razem">#REF!</definedName>
    <definedName name="dochody_układ">#REF!</definedName>
    <definedName name="dochodz">#REF!</definedName>
    <definedName name="DROGI">#REF!</definedName>
    <definedName name="eee">#REF!</definedName>
    <definedName name="erhngekrwhbs">#REF!</definedName>
    <definedName name="FS_KONIEC">#REF!</definedName>
    <definedName name="fun">#REF!</definedName>
    <definedName name="fundusze">#REF!</definedName>
    <definedName name="GEODEZJA">#REF!</definedName>
    <definedName name="hbwgfbs">#REF!</definedName>
    <definedName name="hgfhkg">#REF!</definedName>
    <definedName name="i">#REF!</definedName>
    <definedName name="ik">#REF!</definedName>
    <definedName name="__ik2">#REF!</definedName>
    <definedName name="INW">'[8]Zał. 1 '!$I$277</definedName>
    <definedName name="inwe">#REF!</definedName>
    <definedName name="inwes">'[9]1'!$I$356</definedName>
    <definedName name="inwest">#REF!</definedName>
    <definedName name="inwestycje">#REF!</definedName>
    <definedName name="iw">#REF!</definedName>
    <definedName name="__iw2">#REF!</definedName>
    <definedName name="jjj">#REF!</definedName>
    <definedName name="llll">#REF!</definedName>
    <definedName name="niewg">#REF!</definedName>
    <definedName name="niewyg">#REF!</definedName>
    <definedName name="niewyg_wykaz">[11]Arkusz1!#REF!</definedName>
    <definedName name="niewyg2">#REF!</definedName>
    <definedName name="niwyg3">#REF!</definedName>
    <definedName name="_xlnm.Print_Area" localSheetId="0">'beneficjencji niezaliczani'!$C$1:$J$926</definedName>
    <definedName name="ooo">#REF!</definedName>
    <definedName name="OŚWIATA">#REF!</definedName>
    <definedName name="plan">#REF!</definedName>
    <definedName name="plan_po">#REF!</definedName>
    <definedName name="plan_po_zmian">#REF!</definedName>
    <definedName name="plzb2">#REF!</definedName>
    <definedName name="pote2">#REF!</definedName>
    <definedName name="pt">#REF!</definedName>
    <definedName name="ptt">#REF!</definedName>
    <definedName name="razem">#REF!</definedName>
    <definedName name="razem_2006">#REF!</definedName>
    <definedName name="razem1">#REF!</definedName>
    <definedName name="razem2">#REF!</definedName>
    <definedName name="rrr">'[4]2007'!$E$2153</definedName>
    <definedName name="rrrr">'[4]2007'!#REF!</definedName>
    <definedName name="rrrrr">#REF!</definedName>
    <definedName name="ss">#REF!</definedName>
    <definedName name="ssdd">#REF!</definedName>
    <definedName name="sss">#REF!</definedName>
    <definedName name="__sss23">#REF!</definedName>
    <definedName name="ssss">#REF!</definedName>
    <definedName name="toget">#REF!</definedName>
    <definedName name="TRANSPORT">#REF!</definedName>
    <definedName name="_xlnm.Print_Titles" localSheetId="0">'beneficjencji niezaliczani'!$1:$7</definedName>
    <definedName name="wer">#REF!</definedName>
    <definedName name="wyda_plan_po">#REF!</definedName>
    <definedName name="WYDATKI">#REF!</definedName>
    <definedName name="Wydatki_razem">#REF!</definedName>
    <definedName name="wydatki_układ">#REF!</definedName>
    <definedName name="wyk_inw">#REF!</definedName>
    <definedName name="wyk_niewyg">#REF!</definedName>
    <definedName name="wyk_niewyg2">#REF!</definedName>
    <definedName name="wyk_wyd">#REF!</definedName>
    <definedName name="zal.1e">#REF!</definedName>
    <definedName name="zal.1r">#REF!</definedName>
    <definedName name="zał.1a">#REF!</definedName>
    <definedName name="zał.1b">#REF!</definedName>
    <definedName name="zał.1b3">'[13]1a'!$F$37</definedName>
    <definedName name="zał.1c">#REF!</definedName>
    <definedName name="zał.1d">#REF!</definedName>
    <definedName name="zał.1d3">#REF!</definedName>
    <definedName name="zał.1e">#REF!</definedName>
    <definedName name="ZDROWIE">#REF!</definedName>
    <definedName name="zoz">#REF!</definedName>
  </definedNames>
  <calcPr calcId="125725" fullCalcOnLoad="1"/>
</workbook>
</file>

<file path=xl/calcChain.xml><?xml version="1.0" encoding="utf-8"?>
<calcChain xmlns="http://schemas.openxmlformats.org/spreadsheetml/2006/main">
  <c r="H1023" i="1"/>
  <c r="G1023"/>
  <c r="F1023"/>
  <c r="F1022"/>
  <c r="H1021"/>
  <c r="G1021"/>
  <c r="F1021"/>
  <c r="H1020"/>
  <c r="G1020"/>
  <c r="F1020"/>
  <c r="H1019"/>
  <c r="G1019"/>
  <c r="F1019"/>
  <c r="H1018"/>
  <c r="G1018"/>
  <c r="F1018"/>
  <c r="H1017"/>
  <c r="G1017"/>
  <c r="F1017"/>
  <c r="H1016"/>
  <c r="G1016"/>
  <c r="F1016"/>
  <c r="H1015"/>
  <c r="G1015"/>
  <c r="F1015"/>
  <c r="H1014"/>
  <c r="G1014"/>
  <c r="F1014"/>
  <c r="H1013"/>
  <c r="G1013"/>
  <c r="F1013"/>
  <c r="H1012"/>
  <c r="G1012"/>
  <c r="F1012"/>
  <c r="H1011"/>
  <c r="G1011"/>
  <c r="F1011"/>
  <c r="H1010"/>
  <c r="G1010"/>
  <c r="F1010"/>
  <c r="H1009"/>
  <c r="G1009"/>
  <c r="F1009"/>
  <c r="H1008"/>
  <c r="G1008"/>
  <c r="F1008"/>
  <c r="H1007"/>
  <c r="G1007"/>
  <c r="F1007"/>
  <c r="H1006"/>
  <c r="G1006"/>
  <c r="F1006"/>
  <c r="H1005"/>
  <c r="G1005"/>
  <c r="F1005"/>
  <c r="H1004"/>
  <c r="G1004"/>
  <c r="F1004"/>
  <c r="H1003"/>
  <c r="G1003"/>
  <c r="F1003"/>
  <c r="H1002"/>
  <c r="G1002"/>
  <c r="F1002"/>
  <c r="H1001"/>
  <c r="G1001"/>
  <c r="F1001"/>
  <c r="H1000"/>
  <c r="G1000"/>
  <c r="F1000"/>
  <c r="H999"/>
  <c r="G999"/>
  <c r="F999"/>
  <c r="H998"/>
  <c r="G998"/>
  <c r="F998"/>
  <c r="H997"/>
  <c r="G997"/>
  <c r="F997"/>
  <c r="H996"/>
  <c r="G996"/>
  <c r="F996"/>
  <c r="H995"/>
  <c r="G995"/>
  <c r="F995"/>
  <c r="F994"/>
  <c r="F993"/>
  <c r="H992"/>
  <c r="G992"/>
  <c r="F992"/>
  <c r="H991"/>
  <c r="G991"/>
  <c r="F991"/>
  <c r="H990"/>
  <c r="G990"/>
  <c r="F990"/>
  <c r="H989"/>
  <c r="G989"/>
  <c r="F989"/>
  <c r="H988"/>
  <c r="G988"/>
  <c r="F988"/>
  <c r="H987"/>
  <c r="G987"/>
  <c r="F987"/>
  <c r="F986"/>
  <c r="H985"/>
  <c r="G985"/>
  <c r="F985"/>
  <c r="H984"/>
  <c r="G984"/>
  <c r="F984"/>
  <c r="F983"/>
  <c r="H982"/>
  <c r="G982"/>
  <c r="F982"/>
  <c r="H981"/>
  <c r="G981"/>
  <c r="F981"/>
  <c r="F980"/>
  <c r="F979"/>
  <c r="F978"/>
  <c r="H977"/>
  <c r="G977"/>
  <c r="F977"/>
  <c r="H976"/>
  <c r="G976"/>
  <c r="F976"/>
  <c r="H975"/>
  <c r="G975"/>
  <c r="F975"/>
  <c r="H974"/>
  <c r="G974"/>
  <c r="F974"/>
  <c r="H973"/>
  <c r="G973"/>
  <c r="F973"/>
  <c r="H972"/>
  <c r="G972"/>
  <c r="F972"/>
  <c r="H971"/>
  <c r="G971"/>
  <c r="F971"/>
  <c r="H970"/>
  <c r="G970"/>
  <c r="F970"/>
  <c r="H969"/>
  <c r="G969"/>
  <c r="F969"/>
  <c r="F968"/>
  <c r="H967"/>
  <c r="G967"/>
  <c r="F967"/>
  <c r="H966"/>
  <c r="G966"/>
  <c r="F966"/>
  <c r="H965"/>
  <c r="G965"/>
  <c r="F965"/>
  <c r="F964"/>
  <c r="F963"/>
  <c r="H962"/>
  <c r="G962"/>
  <c r="F962"/>
  <c r="H961"/>
  <c r="G961"/>
  <c r="F961"/>
  <c r="H960"/>
  <c r="G960"/>
  <c r="F960"/>
  <c r="H959"/>
  <c r="G959"/>
  <c r="F959"/>
  <c r="H958"/>
  <c r="G958"/>
  <c r="F958"/>
  <c r="H957"/>
  <c r="G957"/>
  <c r="F957"/>
  <c r="H956"/>
  <c r="G956"/>
  <c r="F956"/>
  <c r="H955"/>
  <c r="G955"/>
  <c r="F955"/>
  <c r="H954"/>
  <c r="G954"/>
  <c r="F954"/>
  <c r="H953"/>
  <c r="G953"/>
  <c r="F953"/>
  <c r="H952"/>
  <c r="G952"/>
  <c r="F952"/>
  <c r="H951"/>
  <c r="G951"/>
  <c r="F951"/>
  <c r="F950"/>
  <c r="H949"/>
  <c r="G949"/>
  <c r="F949"/>
  <c r="F948"/>
  <c r="H947"/>
  <c r="G947"/>
  <c r="F947"/>
  <c r="H946"/>
  <c r="G946"/>
  <c r="F946"/>
  <c r="H945"/>
  <c r="G945"/>
  <c r="F945"/>
  <c r="H944"/>
  <c r="G944"/>
  <c r="F944"/>
  <c r="H943"/>
  <c r="G943"/>
  <c r="F943"/>
  <c r="H942"/>
  <c r="G942"/>
  <c r="F942"/>
  <c r="H941"/>
  <c r="G941"/>
  <c r="F941"/>
  <c r="F940"/>
  <c r="F939"/>
  <c r="F938"/>
  <c r="J920"/>
  <c r="J919"/>
  <c r="J918"/>
  <c r="I917"/>
  <c r="H917"/>
  <c r="J917" s="1"/>
  <c r="I916"/>
  <c r="H916"/>
  <c r="J916" s="1"/>
  <c r="I915"/>
  <c r="H915"/>
  <c r="J915" s="1"/>
  <c r="I914"/>
  <c r="H914"/>
  <c r="H913" s="1"/>
  <c r="I913"/>
  <c r="H1022" s="1"/>
  <c r="J912"/>
  <c r="J911"/>
  <c r="J910"/>
  <c r="J909"/>
  <c r="J908"/>
  <c r="J907"/>
  <c r="J906"/>
  <c r="J905"/>
  <c r="J904"/>
  <c r="J903"/>
  <c r="J902"/>
  <c r="J901"/>
  <c r="J900"/>
  <c r="J899"/>
  <c r="J898"/>
  <c r="H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H876"/>
  <c r="J876" s="1"/>
  <c r="J875"/>
  <c r="J874"/>
  <c r="J873"/>
  <c r="J872"/>
  <c r="J871"/>
  <c r="J870"/>
  <c r="J869"/>
  <c r="J868"/>
  <c r="I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I764"/>
  <c r="H994" s="1"/>
  <c r="H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I678"/>
  <c r="H678"/>
  <c r="J678" s="1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I657"/>
  <c r="H657"/>
  <c r="J657" s="1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I592"/>
  <c r="H993" s="1"/>
  <c r="H592"/>
  <c r="G993" s="1"/>
  <c r="J591"/>
  <c r="I590"/>
  <c r="H986" s="1"/>
  <c r="H590"/>
  <c r="G986" s="1"/>
  <c r="J589"/>
  <c r="I588"/>
  <c r="H983" s="1"/>
  <c r="H588"/>
  <c r="G983" s="1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I422"/>
  <c r="H422"/>
  <c r="J422" s="1"/>
  <c r="J421"/>
  <c r="J420"/>
  <c r="J419"/>
  <c r="J418"/>
  <c r="J417"/>
  <c r="J416"/>
  <c r="J415"/>
  <c r="J414"/>
  <c r="J413"/>
  <c r="J412"/>
  <c r="I411"/>
  <c r="H411"/>
  <c r="J411" s="1"/>
  <c r="J410"/>
  <c r="J409"/>
  <c r="J408"/>
  <c r="J407"/>
  <c r="J406"/>
  <c r="J405"/>
  <c r="J404"/>
  <c r="J403"/>
  <c r="J402"/>
  <c r="I401"/>
  <c r="H980" s="1"/>
  <c r="H401"/>
  <c r="J401" s="1"/>
  <c r="J400"/>
  <c r="J399"/>
  <c r="J398"/>
  <c r="J397"/>
  <c r="J396"/>
  <c r="J395"/>
  <c r="J394"/>
  <c r="I393"/>
  <c r="H979" s="1"/>
  <c r="H393"/>
  <c r="G979" s="1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I374"/>
  <c r="H978" s="1"/>
  <c r="H374"/>
  <c r="G978" s="1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I356"/>
  <c r="H968" s="1"/>
  <c r="H356"/>
  <c r="G968" s="1"/>
  <c r="J355"/>
  <c r="J354"/>
  <c r="I353"/>
  <c r="H353"/>
  <c r="J353" s="1"/>
  <c r="I352"/>
  <c r="H352"/>
  <c r="J352" s="1"/>
  <c r="A352"/>
  <c r="I351"/>
  <c r="H351"/>
  <c r="H350" s="1"/>
  <c r="J350" s="1"/>
  <c r="I350"/>
  <c r="J349"/>
  <c r="I348"/>
  <c r="J348" s="1"/>
  <c r="I347"/>
  <c r="H347"/>
  <c r="J347" s="1"/>
  <c r="I346"/>
  <c r="H346"/>
  <c r="J346" s="1"/>
  <c r="A346"/>
  <c r="H345"/>
  <c r="H344" s="1"/>
  <c r="J343"/>
  <c r="J342"/>
  <c r="J341"/>
  <c r="J340"/>
  <c r="J339"/>
  <c r="J338"/>
  <c r="J337"/>
  <c r="J336"/>
  <c r="J335"/>
  <c r="J334"/>
  <c r="J333"/>
  <c r="J332"/>
  <c r="J331"/>
  <c r="I330"/>
  <c r="H963" s="1"/>
  <c r="H330"/>
  <c r="G963" s="1"/>
  <c r="J329"/>
  <c r="J328"/>
  <c r="I327"/>
  <c r="H950" s="1"/>
  <c r="H327"/>
  <c r="G950" s="1"/>
  <c r="J326"/>
  <c r="J325"/>
  <c r="J324"/>
  <c r="I323"/>
  <c r="H948" s="1"/>
  <c r="H323"/>
  <c r="G948" s="1"/>
  <c r="J322"/>
  <c r="J321"/>
  <c r="I321"/>
  <c r="I320"/>
  <c r="H940" s="1"/>
  <c r="H320"/>
  <c r="G940" s="1"/>
  <c r="J319"/>
  <c r="J318"/>
  <c r="I317"/>
  <c r="J317" s="1"/>
  <c r="J316"/>
  <c r="J315"/>
  <c r="I314"/>
  <c r="H314"/>
  <c r="J314" s="1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I283"/>
  <c r="H283"/>
  <c r="J283" s="1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I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I107"/>
  <c r="H939" s="1"/>
  <c r="H107"/>
  <c r="G939" s="1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H68"/>
  <c r="J67"/>
  <c r="J66"/>
  <c r="J65"/>
  <c r="J64"/>
  <c r="J63"/>
  <c r="J62"/>
  <c r="J61"/>
  <c r="I60"/>
  <c r="H60"/>
  <c r="J60" s="1"/>
  <c r="J59"/>
  <c r="J58"/>
  <c r="I57"/>
  <c r="H57"/>
  <c r="J57" s="1"/>
  <c r="J56"/>
  <c r="J55"/>
  <c r="I54"/>
  <c r="H54"/>
  <c r="J54" s="1"/>
  <c r="J53"/>
  <c r="J52"/>
  <c r="I51"/>
  <c r="H51"/>
  <c r="J51" s="1"/>
  <c r="J50"/>
  <c r="J49"/>
  <c r="I48"/>
  <c r="H48"/>
  <c r="J48" s="1"/>
  <c r="J47"/>
  <c r="J46"/>
  <c r="I45"/>
  <c r="H45"/>
  <c r="J45" s="1"/>
  <c r="J44"/>
  <c r="J43"/>
  <c r="I42"/>
  <c r="H42"/>
  <c r="J42" s="1"/>
  <c r="J41"/>
  <c r="J40"/>
  <c r="I39"/>
  <c r="H39"/>
  <c r="J39" s="1"/>
  <c r="J38"/>
  <c r="J37"/>
  <c r="I36"/>
  <c r="H36"/>
  <c r="J36" s="1"/>
  <c r="J35"/>
  <c r="J34"/>
  <c r="I33"/>
  <c r="H33"/>
  <c r="J33" s="1"/>
  <c r="J32"/>
  <c r="J31"/>
  <c r="I30"/>
  <c r="H30"/>
  <c r="J30" s="1"/>
  <c r="J29"/>
  <c r="J28"/>
  <c r="I27"/>
  <c r="H27"/>
  <c r="J27" s="1"/>
  <c r="J26"/>
  <c r="J25"/>
  <c r="I24"/>
  <c r="H24"/>
  <c r="J24" s="1"/>
  <c r="I23"/>
  <c r="H23"/>
  <c r="J23" s="1"/>
  <c r="A23"/>
  <c r="I924" s="1"/>
  <c r="I22"/>
  <c r="H22"/>
  <c r="H21" s="1"/>
  <c r="J21" s="1"/>
  <c r="I21"/>
  <c r="J20"/>
  <c r="J19"/>
  <c r="J18"/>
  <c r="I18"/>
  <c r="J17"/>
  <c r="J16"/>
  <c r="J15"/>
  <c r="J14"/>
  <c r="J13"/>
  <c r="J12"/>
  <c r="J11"/>
  <c r="I11"/>
  <c r="J10"/>
  <c r="J9"/>
  <c r="I8"/>
  <c r="H938" s="1"/>
  <c r="H8"/>
  <c r="J913" l="1"/>
  <c r="G1022"/>
  <c r="G938"/>
  <c r="G964"/>
  <c r="J8"/>
  <c r="J22"/>
  <c r="J320"/>
  <c r="J323"/>
  <c r="J327"/>
  <c r="J351"/>
  <c r="J356"/>
  <c r="J374"/>
  <c r="J588"/>
  <c r="J590"/>
  <c r="J592"/>
  <c r="J764"/>
  <c r="J914"/>
  <c r="I923"/>
  <c r="H924"/>
  <c r="J924" s="1"/>
  <c r="G980"/>
  <c r="J107"/>
  <c r="J330"/>
  <c r="I345"/>
  <c r="I344" s="1"/>
  <c r="H964" s="1"/>
  <c r="H936" s="1"/>
  <c r="J393"/>
  <c r="H867"/>
  <c r="J867" s="1"/>
  <c r="H923"/>
  <c r="J923" s="1"/>
  <c r="I922" l="1"/>
  <c r="I921" s="1"/>
  <c r="J345"/>
  <c r="J344"/>
  <c r="H922"/>
  <c r="G994"/>
  <c r="G936" s="1"/>
  <c r="H921" l="1"/>
  <c r="J921" s="1"/>
  <c r="J922"/>
</calcChain>
</file>

<file path=xl/comments1.xml><?xml version="1.0" encoding="utf-8"?>
<comments xmlns="http://schemas.openxmlformats.org/spreadsheetml/2006/main">
  <authors>
    <author xml:space="preserve"> </author>
  </authors>
  <commentList>
    <comment ref="D776" authorId="0">
      <text>
        <r>
          <rPr>
            <sz val="10"/>
            <color indexed="81"/>
            <rFont val="Tahoma"/>
            <family val="2"/>
            <charset val="238"/>
          </rPr>
          <t>Umowa podpisana w 2009 roku, realizacja projektu od 2010 roku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<sst xmlns="http://schemas.openxmlformats.org/spreadsheetml/2006/main" count="3519" uniqueCount="2301">
  <si>
    <t>Plan i wykonanie dotacji na wydatki bieżące dla beneficjentów pomocy w ramach</t>
  </si>
  <si>
    <t>Podmioty niezaliczane do sektora finansów publicznych</t>
  </si>
  <si>
    <t>L.P.</t>
  </si>
  <si>
    <t xml:space="preserve">Przeznaczenie dotacji </t>
  </si>
  <si>
    <t>Dział</t>
  </si>
  <si>
    <t>Rozdział</t>
  </si>
  <si>
    <t>Źródło pochodzenia</t>
  </si>
  <si>
    <t xml:space="preserve">Plan </t>
  </si>
  <si>
    <t>wykonanie</t>
  </si>
  <si>
    <t xml:space="preserve">% wyk. Planu
</t>
  </si>
  <si>
    <t>dotacja celowa budżetu państwa</t>
  </si>
  <si>
    <t>Wdrażanie działania 1.5 RPO WM</t>
  </si>
  <si>
    <t>1.1</t>
  </si>
  <si>
    <t>Centrum Weterynaryjne Małych Zwierząt Przychodnia Weterynaryjna s.c. E. Majchrzak &amp; K. Majchrzak</t>
  </si>
  <si>
    <t>RPMA.01.05.00-14-131/08-00</t>
  </si>
  <si>
    <t>1.2</t>
  </si>
  <si>
    <t>"CHEM-LINE" Sp.z o. o.</t>
  </si>
  <si>
    <t>RPMA.01.05.00-14-264/08-00</t>
  </si>
  <si>
    <t>1.3</t>
  </si>
  <si>
    <t>T4B Sp zoo</t>
  </si>
  <si>
    <t>RPMA.01.05.00-14-444/08-00</t>
  </si>
  <si>
    <t>1.4</t>
  </si>
  <si>
    <t>Euroglas PL sp zoo</t>
  </si>
  <si>
    <t>RPMA.01.05.00-14-564/08-00</t>
  </si>
  <si>
    <t>1.5</t>
  </si>
  <si>
    <t>TOBZAMER S.C. Iwona Tobiasz, Dariusz Tobiasz</t>
  </si>
  <si>
    <t>RPMA.01.05.00-14-432/08-00</t>
  </si>
  <si>
    <t>1.6</t>
  </si>
  <si>
    <t>Szymańska Maria Wacława Polski Dom Weselny</t>
  </si>
  <si>
    <t>RPMA.01.05.00-14-409/08-00</t>
  </si>
  <si>
    <t>1.7</t>
  </si>
  <si>
    <t>Dorota Kozub prowadząca działalność gospdoarczą pod nazwą Studio Urody "De-Ka"</t>
  </si>
  <si>
    <t>RPMA.01.05.00-14-015/08-00</t>
  </si>
  <si>
    <t>1.8</t>
  </si>
  <si>
    <t>Gabinet stomatologiczny, Dorota Groszyk-Ziękiewicz</t>
  </si>
  <si>
    <t>RPMA.01.05.00-14-027/08-00</t>
  </si>
  <si>
    <t>1.9</t>
  </si>
  <si>
    <t>Gregor Grzegorz Krawczykowski</t>
  </si>
  <si>
    <t>RPMA.01.05.00-14-584/08-00</t>
  </si>
  <si>
    <t>1.10</t>
  </si>
  <si>
    <t>Michal Dwornik prowadzący działalność gospodarczą pod nazwą " Centrum Rehabilitacji Medycznej REHApunkt"</t>
  </si>
  <si>
    <t>RPMA.01.05.00-14-142/08-00</t>
  </si>
  <si>
    <t>1.11</t>
  </si>
  <si>
    <t>ZAPA Marcin Zaprzałkowski</t>
  </si>
  <si>
    <t>RPMA.,01.05.00-14-305/08-00</t>
  </si>
  <si>
    <t>1.12</t>
  </si>
  <si>
    <t>pozostałe nierozdysponowane</t>
  </si>
  <si>
    <t>-</t>
  </si>
  <si>
    <t>Wdrażanie działania 6.2 POKL WUP</t>
  </si>
  <si>
    <t>razem</t>
  </si>
  <si>
    <t>środki funduszy strukturalnych</t>
  </si>
  <si>
    <t>2.1</t>
  </si>
  <si>
    <t>Akademia przedsiębiorczości III - projekt konkursowy  PO KL - działanie 6.2</t>
  </si>
  <si>
    <t>2.2</t>
  </si>
  <si>
    <t>"Akademia przedsiębiorczości IV" - projekt PO KL działanie 6.2</t>
  </si>
  <si>
    <t>2.3</t>
  </si>
  <si>
    <t>Czas na biznes - projekt konkursowy PO KL - działanie 6.2</t>
  </si>
  <si>
    <t>2.4</t>
  </si>
  <si>
    <t>Czas na biznes II -  projekt konkursowy PO KL działanie 6.2</t>
  </si>
  <si>
    <t>2.5</t>
  </si>
  <si>
    <t>"Moja firma - moja przyszłość" - projekt konkursowy PO KL działanie 6.2</t>
  </si>
  <si>
    <t>2.6</t>
  </si>
  <si>
    <t>Płocka Szkoła Małej Przedsiębiorczości III - projekt PO KL działanie 6.2</t>
  </si>
  <si>
    <t>2.7</t>
  </si>
  <si>
    <t>"Płocka Szkoła Małej Przedsiębiorczości IV" - projekt konkursowy PO KL działanie 6.2</t>
  </si>
  <si>
    <t>2.8</t>
  </si>
  <si>
    <t>Przedsiębiorczość szansą dla kobiet - projekt konkursowy PO KL - działanie 6.2</t>
  </si>
  <si>
    <t>2.9</t>
  </si>
  <si>
    <t>"Własna działalność - załóż firmę z WUP" -  projekt konkursowy PO KL działanie 6.2</t>
  </si>
  <si>
    <t>2.10</t>
  </si>
  <si>
    <t>"Własna firma - Twoją szansą" - projekt konkursowy PO KLdziałanie 6.2</t>
  </si>
  <si>
    <t>2.11</t>
  </si>
  <si>
    <t>Własna firma z EFS - projekt konkursowy PO KL - działanie 6.2</t>
  </si>
  <si>
    <t>2.12</t>
  </si>
  <si>
    <t>Własny Biznes - projekt konkursowy POKL działanie 6.2</t>
  </si>
  <si>
    <t>Wdrażanie działania 6.2 POKL</t>
  </si>
  <si>
    <t>3.1</t>
  </si>
  <si>
    <t>Fundacja ,,KOOPERACJA"</t>
  </si>
  <si>
    <t>POKL.06.02.00-14-002/09</t>
  </si>
  <si>
    <t>3.2</t>
  </si>
  <si>
    <t>Agencja Rozwoju Regionalnego Społka z o.o.</t>
  </si>
  <si>
    <t>POKL .06.02.00-14-004/09</t>
  </si>
  <si>
    <t>3.3</t>
  </si>
  <si>
    <t>POKL.06.02.00-14-005/09</t>
  </si>
  <si>
    <t>3.4</t>
  </si>
  <si>
    <t>Fundacja na rzecz rozwoju rolnictwa</t>
  </si>
  <si>
    <t>POKL.06.02.00-14-006/09</t>
  </si>
  <si>
    <t>3.5</t>
  </si>
  <si>
    <t>GRANTRIM Mariola Jóźwiak - Węclewska</t>
  </si>
  <si>
    <t>POKL.06.02.00-14-010/09</t>
  </si>
  <si>
    <t>3.6</t>
  </si>
  <si>
    <t>Radomska Szkoła Wyższa</t>
  </si>
  <si>
    <t>POKL.06.02.00-14-022/09</t>
  </si>
  <si>
    <t>3.7</t>
  </si>
  <si>
    <t>"CONSUS" s.c. Centrum Kształcenia i Doskonalenia Zawodowego Szkoła Języków Obcych</t>
  </si>
  <si>
    <t>POKL.06.02.00-14-029/09</t>
  </si>
  <si>
    <t>3.8</t>
  </si>
  <si>
    <t>MGG Confererences Sp. z o.o.</t>
  </si>
  <si>
    <t>POKL .06.02.00-14-030/08</t>
  </si>
  <si>
    <t>3.9</t>
  </si>
  <si>
    <t>Sławomir Balcerzak/ ASESOR Ewaluacja i Rozwój  - Balcerzak Sławomir</t>
  </si>
  <si>
    <t>POKL .06.02.00-14-030/09</t>
  </si>
  <si>
    <t>3.10</t>
  </si>
  <si>
    <t>Navigator Training Direction Zbigniew Dubicki</t>
  </si>
  <si>
    <t>POKL .06.02.00-14-030/10</t>
  </si>
  <si>
    <t>3.11</t>
  </si>
  <si>
    <t>Zakłąd Doskonalenia Zawodowego w Płocku</t>
  </si>
  <si>
    <t>POKL .06.02.00-14-032/09</t>
  </si>
  <si>
    <t>3.12</t>
  </si>
  <si>
    <t>Andrzej Czerkas/Centrum Szkoleniowe ACZE Andrzej Czerkas</t>
  </si>
  <si>
    <t>POKL.06.02.00-14-034/09</t>
  </si>
  <si>
    <t>3.13</t>
  </si>
  <si>
    <t>POKL.06.02.00-14-035/10</t>
  </si>
  <si>
    <t>3.14</t>
  </si>
  <si>
    <t>Europejskie Centrum Przedsiębiorczości Sp. z o.o</t>
  </si>
  <si>
    <t>POKL.06.02.00-14-037/09</t>
  </si>
  <si>
    <t>3.15</t>
  </si>
  <si>
    <t>Fundacja Gospodarcza im. Karola Marcinkowskiego w Ciechanowie</t>
  </si>
  <si>
    <t>POKL.06.02.00-14-039/09</t>
  </si>
  <si>
    <t>3.16</t>
  </si>
  <si>
    <t xml:space="preserve">Fundacja Rozwoju </t>
  </si>
  <si>
    <t>POKL.06.02.00-14-041/09</t>
  </si>
  <si>
    <t>3.17</t>
  </si>
  <si>
    <t>Fundacja Polska - Europa -Polonia</t>
  </si>
  <si>
    <t>POKL.06.02.00-14-047/09</t>
  </si>
  <si>
    <t>3.18</t>
  </si>
  <si>
    <t>Związek Pracodawców Warszawy i Mazowsza</t>
  </si>
  <si>
    <t>POKL.06.02.00-14-047/10</t>
  </si>
  <si>
    <t>3.19</t>
  </si>
  <si>
    <t>Sysco Polska Sp. Z o.o.</t>
  </si>
  <si>
    <t>POKL.06.02.00-14-052/09</t>
  </si>
  <si>
    <t>3.20</t>
  </si>
  <si>
    <t>EFICOM SA</t>
  </si>
  <si>
    <t>POKL.06.02.00-14-056/09</t>
  </si>
  <si>
    <t>3.21</t>
  </si>
  <si>
    <t>"GATE" Sp z o.o.</t>
  </si>
  <si>
    <t>POKL.06.02.00-14-057/09</t>
  </si>
  <si>
    <t>3.22</t>
  </si>
  <si>
    <t>POKL.06.02.00-14-064/09</t>
  </si>
  <si>
    <t>3.23</t>
  </si>
  <si>
    <t>Fundacja Rozwoju</t>
  </si>
  <si>
    <t>POKL.06.02.00-14-066/10</t>
  </si>
  <si>
    <t>3.24</t>
  </si>
  <si>
    <t>Fundacja Rozwoju Lubelszczyzny</t>
  </si>
  <si>
    <t>POKL.06.02.00-14-068/09</t>
  </si>
  <si>
    <t>3.25</t>
  </si>
  <si>
    <t>Jan Guss/ GWARANCJA Biuro Konsultingowo - Handlowe</t>
  </si>
  <si>
    <t>POKL.06.02.00-14-072/09</t>
  </si>
  <si>
    <t>3.26</t>
  </si>
  <si>
    <t>Fundacja Akademickie Inkubatory Przedsiębiorczości</t>
  </si>
  <si>
    <t>POKL.06.02.00-14-074/09</t>
  </si>
  <si>
    <t>3.27</t>
  </si>
  <si>
    <t>Łosickie Stowarzyszenie Rozwoju-Equus</t>
  </si>
  <si>
    <t>POKL.06.02.00-14-076/09</t>
  </si>
  <si>
    <t>3.28</t>
  </si>
  <si>
    <t xml:space="preserve">Fundacja Gospodarcza im. Karola Marcinkowskiego </t>
  </si>
  <si>
    <t>POKL.06.02.00-14-078/08</t>
  </si>
  <si>
    <t>3.29</t>
  </si>
  <si>
    <t>POKL.06.02.00-14-079/08</t>
  </si>
  <si>
    <t>3.30</t>
  </si>
  <si>
    <t>Towarzystwo ALTUM Programy Społeczno - Gospodarcze</t>
  </si>
  <si>
    <t>POKL .06.02.00-14-080/08</t>
  </si>
  <si>
    <t>3.31</t>
  </si>
  <si>
    <t>Fundacja Europejskie Centrum Przedsiębiorczości</t>
  </si>
  <si>
    <t>POKL.06.02.00-14-083/10</t>
  </si>
  <si>
    <t>3.32</t>
  </si>
  <si>
    <t>Wyższa Szkoła Finansów  i Zarządzania w Warszawie</t>
  </si>
  <si>
    <t>POKL.06.02.00-14-085/09</t>
  </si>
  <si>
    <t>3.33</t>
  </si>
  <si>
    <t>POKL.06.02.00-14-086/08</t>
  </si>
  <si>
    <t>3.34</t>
  </si>
  <si>
    <t>POKL.06.02.00-14-087/09</t>
  </si>
  <si>
    <t>3.35</t>
  </si>
  <si>
    <t>Fundacja Małych i Średnich Przedsiębiorstw</t>
  </si>
  <si>
    <t>POKL .06.02.00-14-098/08</t>
  </si>
  <si>
    <t>3.36</t>
  </si>
  <si>
    <t>Fundacja na rzecz Rozwoju Polskiego Rolnictwa</t>
  </si>
  <si>
    <t>POKL .06.02.00-14-100/09</t>
  </si>
  <si>
    <t>3.37</t>
  </si>
  <si>
    <t>POKL .06.02.00-14-108/09</t>
  </si>
  <si>
    <t>3.38</t>
  </si>
  <si>
    <t>Fundacja na Rzecz Rozwoju i Aktywizacji Zawodowej EQUALITY</t>
  </si>
  <si>
    <t>POKL .06.02.00-14-116/09</t>
  </si>
  <si>
    <t>3.39</t>
  </si>
  <si>
    <t>Zakład Doskonalenia Zawodowego w Kielcach/ Oddział Kształcenia Zawodowego w Radomiu</t>
  </si>
  <si>
    <t>POKL .06.02.00-14-118/09</t>
  </si>
  <si>
    <t>3.40</t>
  </si>
  <si>
    <t>Stowarzyszenie B-4</t>
  </si>
  <si>
    <t>POKL .06.02.00-14-119/09</t>
  </si>
  <si>
    <t>3.41</t>
  </si>
  <si>
    <t xml:space="preserve">Mazowiecki regionalny Fundusz Pożyczkowy Sp. z o.o. </t>
  </si>
  <si>
    <t>POKL .06.02.00-14-122/08</t>
  </si>
  <si>
    <t>3.42</t>
  </si>
  <si>
    <t xml:space="preserve">Komes Management </t>
  </si>
  <si>
    <t>POKL .06.02.00-14-122/09</t>
  </si>
  <si>
    <t>3.43</t>
  </si>
  <si>
    <t>POKL .06.02.00-14-130/08</t>
  </si>
  <si>
    <t>3.44</t>
  </si>
  <si>
    <t>POKL .06.02.00-14-135/08</t>
  </si>
  <si>
    <t>3.45</t>
  </si>
  <si>
    <t>POKL .06.02.00-14-189/08</t>
  </si>
  <si>
    <t>3.46</t>
  </si>
  <si>
    <t>Wdrażanie działania 8.1.1 POKL</t>
  </si>
  <si>
    <t>4.1</t>
  </si>
  <si>
    <t>Polska Fundacja Upowszechniania Nauki</t>
  </si>
  <si>
    <t>POKL.08.01.01-14-005/09</t>
  </si>
  <si>
    <t>4.2</t>
  </si>
  <si>
    <t>Greń Communication Sp. z o.o.</t>
  </si>
  <si>
    <t>POKL.08.01.01-14-007/08</t>
  </si>
  <si>
    <t>4.3</t>
  </si>
  <si>
    <t>Szkoła Wyższa im. Pawła Włodkowica w Płocku</t>
  </si>
  <si>
    <t>POKL.08.01.01-14-009/08</t>
  </si>
  <si>
    <t>4.4</t>
  </si>
  <si>
    <t>Centrum Kształcenia Specjalistycznego Polskiej Korporacji Biznesu POLBI Sp. z o.o.</t>
  </si>
  <si>
    <t>POKL.08.01.01-14-012/08</t>
  </si>
  <si>
    <t>4.5</t>
  </si>
  <si>
    <t>ITS Education Sp. z o.o.</t>
  </si>
  <si>
    <t>POKL.08.01.01-14-013/08</t>
  </si>
  <si>
    <t>4.6</t>
  </si>
  <si>
    <t>Elżbieta Orzechowska-Klimowicz Atelier Klimowicz Elżbieta Orzechowska-Klimowicz</t>
  </si>
  <si>
    <t>POKL.08.01.01-14-014/08</t>
  </si>
  <si>
    <t>4.7</t>
  </si>
  <si>
    <t>Krzysztof Turniak/NOVA CENTRUM EDUKACYJNE</t>
  </si>
  <si>
    <t>POKL.08.01.01-14-015/09</t>
  </si>
  <si>
    <t>4.8</t>
  </si>
  <si>
    <t>Towarzystwo Wiedzy Powszechnej Oddział Regionalny w Siedlcach</t>
  </si>
  <si>
    <t>POKL.08.01.01-14-022/08</t>
  </si>
  <si>
    <t>4.9</t>
  </si>
  <si>
    <t>O.K. Centrum Języków Obcych Sp. z o.o.</t>
  </si>
  <si>
    <t>POKL.08.01.01-14-022/09</t>
  </si>
  <si>
    <t>4.10</t>
  </si>
  <si>
    <t>WORLDWIDESCHOOL Sp. z o.o.</t>
  </si>
  <si>
    <t>POKL.08.01.01-14-024/08</t>
  </si>
  <si>
    <t>4.11</t>
  </si>
  <si>
    <t>INFOR PL S.A.</t>
  </si>
  <si>
    <t>POKL.08.01.01-14-031/10</t>
  </si>
  <si>
    <t>4.12</t>
  </si>
  <si>
    <t>Polski Związek Jeździecki</t>
  </si>
  <si>
    <t>POKL.08.01.01-14-033/08</t>
  </si>
  <si>
    <t>4.13</t>
  </si>
  <si>
    <t>ACT ADVANCED CORPORATE TRAINING Sp. z o.o.</t>
  </si>
  <si>
    <t>POKL.08.01.01-14-036/09</t>
  </si>
  <si>
    <t>4.14</t>
  </si>
  <si>
    <t>Piotr Szmigiel/ Centrum Naauczania Języków Obcych "NORTON I" Piotr Szmigiel</t>
  </si>
  <si>
    <t>POKL.08.01.01-14-037/09</t>
  </si>
  <si>
    <t>4.15</t>
  </si>
  <si>
    <t>ITO Polska Sp. z o.o.</t>
  </si>
  <si>
    <t>POKL.08.01.01-14-038/10</t>
  </si>
  <si>
    <t>4.16</t>
  </si>
  <si>
    <t>Szkolenia, Doradztwo Zawodowe KWANT Sp. z o.o.</t>
  </si>
  <si>
    <t>POKL.08.01.01-14-041/08</t>
  </si>
  <si>
    <t>4.17</t>
  </si>
  <si>
    <t>Szkoła Kaskaderów "13"</t>
  </si>
  <si>
    <t>POKL.08.01.01-14-043/08</t>
  </si>
  <si>
    <t>4.18</t>
  </si>
  <si>
    <t>Systema Sp. z o .o.</t>
  </si>
  <si>
    <t>POKL.08.01.01-14-043/09</t>
  </si>
  <si>
    <t>4.19</t>
  </si>
  <si>
    <t>Nowe Motycje Sp.z o.o.</t>
  </si>
  <si>
    <t>POKL.08.01.01-14-053/09</t>
  </si>
  <si>
    <t>4.20</t>
  </si>
  <si>
    <t>Firma 2000 Sp. z o.o.</t>
  </si>
  <si>
    <t>POKL.08.01.01-14-059/09</t>
  </si>
  <si>
    <t>4.21</t>
  </si>
  <si>
    <t>SEKA S.A.</t>
  </si>
  <si>
    <t>POKL.08.01.01-14-062/08</t>
  </si>
  <si>
    <t>4.22</t>
  </si>
  <si>
    <t>Paweł Kędzierski, Piotr Kossowski Cityschool S.C.</t>
  </si>
  <si>
    <t>POKL.08.01.01-14-065/08</t>
  </si>
  <si>
    <t>4.23</t>
  </si>
  <si>
    <t>Lingua Nova Sp. z o.o.</t>
  </si>
  <si>
    <t>POKL.08.01.01-14-071/09</t>
  </si>
  <si>
    <t>4.24</t>
  </si>
  <si>
    <t>Invictus Sp. Z o.o. Ośrodek Konsultingowo Szkoleniowy</t>
  </si>
  <si>
    <t>POKL.08.01.01-14-084/10</t>
  </si>
  <si>
    <t>4.25</t>
  </si>
  <si>
    <t>Powiatowa Izba Gospodarcza w Legionowie</t>
  </si>
  <si>
    <t>POKL.08.01.01-14-085/08</t>
  </si>
  <si>
    <t>4.26</t>
  </si>
  <si>
    <t>POKL.08.01.01-14-086/09</t>
  </si>
  <si>
    <t>4.27</t>
  </si>
  <si>
    <t>NS Konsulting Sp. z o.o.</t>
  </si>
  <si>
    <t>POKL.08.01.01-14-087/10</t>
  </si>
  <si>
    <t>4.28</t>
  </si>
  <si>
    <t>Centrum Edukacji Sp. z o.o.</t>
  </si>
  <si>
    <t>POKL.08.01.01-14-088/08</t>
  </si>
  <si>
    <t>4.29</t>
  </si>
  <si>
    <t>ASM - Centrum Badań i Analiz Rynku</t>
  </si>
  <si>
    <t>POKL.08.01.01-14-091/09</t>
  </si>
  <si>
    <t>4.30</t>
  </si>
  <si>
    <t>Mazowieckie Centrum Szkoleń Sp. z o.o.</t>
  </si>
  <si>
    <t>POKL.08.01.01-14-095/08</t>
  </si>
  <si>
    <t>4.31</t>
  </si>
  <si>
    <t>Andrzej Ryszard Szope LINIA Andrzej Ryszard Szope</t>
  </si>
  <si>
    <t>POKL.08.01.01-14-097/09</t>
  </si>
  <si>
    <t>4.32</t>
  </si>
  <si>
    <t>POKL.08.01.01-14-097/10</t>
  </si>
  <si>
    <t>4.33</t>
  </si>
  <si>
    <t>Masters Centrum Szkolenia Biznesu A&amp;A Polańska Sp.j.</t>
  </si>
  <si>
    <t>POKL.08.01.01-14-099/08</t>
  </si>
  <si>
    <t>4.34</t>
  </si>
  <si>
    <t>Stowarzyszenie Biuro Obslugi Ruchu Inicjatyw Społecznych BORIS</t>
  </si>
  <si>
    <t>POKL.08.01.01-14-104/09</t>
  </si>
  <si>
    <t>4.35</t>
  </si>
  <si>
    <t>POKL.08.01.01-14-111/08</t>
  </si>
  <si>
    <t>4.36</t>
  </si>
  <si>
    <t xml:space="preserve">Robert Kubić Benefit Centrum Nauki Języka Angielskiego Metodą Callana </t>
  </si>
  <si>
    <t>POKL.08.01.01-14-114/09</t>
  </si>
  <si>
    <t>4.37</t>
  </si>
  <si>
    <t xml:space="preserve">Piotr Stefaniuk Acus Consulting </t>
  </si>
  <si>
    <t>POKL.08.01.01-14-120/09</t>
  </si>
  <si>
    <t>4.38</t>
  </si>
  <si>
    <t>Unizeto Technologies S.A</t>
  </si>
  <si>
    <t>POKL.08.01.01-14-124/08</t>
  </si>
  <si>
    <t>4.39</t>
  </si>
  <si>
    <t>WORLDWIDE SCHOOL Sp. z o.o</t>
  </si>
  <si>
    <t>POKL.08.01.01-14-125/07</t>
  </si>
  <si>
    <t>4.40</t>
  </si>
  <si>
    <t>POKL.08.01.01-14-125/09</t>
  </si>
  <si>
    <t>4.41</t>
  </si>
  <si>
    <t>Invictus Sp. z o.o. Ośrodek Konsultingowo Szkoleniowy</t>
  </si>
  <si>
    <t>POKL.08.01.01-14-136/08</t>
  </si>
  <si>
    <t>4.42</t>
  </si>
  <si>
    <t>Zakład Doskonalenia Zawodowego w Kielcach Oddział w Radomiu</t>
  </si>
  <si>
    <t>POKL.08.01.01-14-137/08</t>
  </si>
  <si>
    <t>4.43</t>
  </si>
  <si>
    <t>The Tower</t>
  </si>
  <si>
    <t>POKL.08.01.01-14-138/08</t>
  </si>
  <si>
    <t>4.44</t>
  </si>
  <si>
    <t>Fundacja Archidiecezji Warszawskiej Pomocy Bezrobotnym i Biednym ,,Nadzieja"</t>
  </si>
  <si>
    <t>POKL.08.01.01-14-140/08</t>
  </si>
  <si>
    <t>4.45</t>
  </si>
  <si>
    <t>J.Molski, A.Molska COM BRIDGE S. J.</t>
  </si>
  <si>
    <t>POKL.08.01.01-14-140/10</t>
  </si>
  <si>
    <t>4.46</t>
  </si>
  <si>
    <t>T. Barański "TOMRAD" Nipubliczny Ośrodek Kształcenia Ustawicznego</t>
  </si>
  <si>
    <t>POKL.08.01.01-14-142/09</t>
  </si>
  <si>
    <t>4.47</t>
  </si>
  <si>
    <t xml:space="preserve">Anna Mikołajewska Ośrodek Doradztwa i Treningów Szkoleniowych HOMO CREATORE </t>
  </si>
  <si>
    <t>POKL.08.01.01-14-151/08</t>
  </si>
  <si>
    <t>4.48</t>
  </si>
  <si>
    <t>R.Z. Mysiorek, M. Smoczyński STS s.c.</t>
  </si>
  <si>
    <t>POKL.08.01.01-14-154/09</t>
  </si>
  <si>
    <t>4.49</t>
  </si>
  <si>
    <t>SLG International Training Center Sp. z o.o.</t>
  </si>
  <si>
    <t>POKL.08.01.01-14-158/08</t>
  </si>
  <si>
    <t>4.50</t>
  </si>
  <si>
    <t>POKL.08.01.01-14-163/08</t>
  </si>
  <si>
    <t>4.51</t>
  </si>
  <si>
    <t>Wioletta Siwek/ Peritus-Speed School</t>
  </si>
  <si>
    <t>POKL.08.01.01-14-164/08</t>
  </si>
  <si>
    <t>4.52</t>
  </si>
  <si>
    <t>POKL.08.01.01-14-167/09</t>
  </si>
  <si>
    <t>4.53</t>
  </si>
  <si>
    <t>Cigno Consulting Sp. z o.o.</t>
  </si>
  <si>
    <t>POKL.08.01.01-14-174/09</t>
  </si>
  <si>
    <t>4.54</t>
  </si>
  <si>
    <t>POKL.08.01.01-14-175/08</t>
  </si>
  <si>
    <t>4.55</t>
  </si>
  <si>
    <t>POKL.08.01.01-14-176/09</t>
  </si>
  <si>
    <t>4.56</t>
  </si>
  <si>
    <t>Zakład Doskonalenia Zawodowego w Warszawie</t>
  </si>
  <si>
    <t>POKL.08.01.01-14-177/09</t>
  </si>
  <si>
    <t>4.57</t>
  </si>
  <si>
    <t>Management Training &amp; Development Center sp. z o.o.</t>
  </si>
  <si>
    <t>POKL.08.01.01-14-183/08</t>
  </si>
  <si>
    <t>4.58</t>
  </si>
  <si>
    <t>WKK Sp. z o.o.</t>
  </si>
  <si>
    <t>POKL.08.01.01-14-184/09</t>
  </si>
  <si>
    <t>4.59</t>
  </si>
  <si>
    <t>Iwona Kostecka Ośrodek Nauczania Języków Obcych, Agencja Turystyki Językowej Iwona Kostecka</t>
  </si>
  <si>
    <t>POKL.08.01.01-14-186/08</t>
  </si>
  <si>
    <t>4.60</t>
  </si>
  <si>
    <t>Fundacja Edukacji Ekonomicznej</t>
  </si>
  <si>
    <t>POKL.08.01.01-14-186/10</t>
  </si>
  <si>
    <t>4.61</t>
  </si>
  <si>
    <t>Kępczyński Paweł</t>
  </si>
  <si>
    <t>POKL.08.01.01-14-190/10</t>
  </si>
  <si>
    <t>4.62</t>
  </si>
  <si>
    <t xml:space="preserve">Danuta Koronkiewicz „Celtyk” Kursy Języka Angielskiego </t>
  </si>
  <si>
    <t>POKL.08.01.01-14-194/08</t>
  </si>
  <si>
    <t>4.63</t>
  </si>
  <si>
    <t>POKL.08.01.01-14-195/08</t>
  </si>
  <si>
    <t>4.64</t>
  </si>
  <si>
    <t>POKL.08.01.01-14-196/08</t>
  </si>
  <si>
    <t>4.65</t>
  </si>
  <si>
    <t>Paweł Zając, Centrum Promocji Biznesu</t>
  </si>
  <si>
    <t>POKL.08.01.01-14-205/08</t>
  </si>
  <si>
    <t>4.66</t>
  </si>
  <si>
    <t>NTER TEAM Mariusz Odziemczyk</t>
  </si>
  <si>
    <t>POKL.08.01.01-14-208/10</t>
  </si>
  <si>
    <t>4.67</t>
  </si>
  <si>
    <t>CNJA EDUKACJA-Witold Szaszkiewicz spółka jawna</t>
  </si>
  <si>
    <t>POKL.08.01.01-14-214/09</t>
  </si>
  <si>
    <t>4.68</t>
  </si>
  <si>
    <t>bit Polska Sp. z o.o.</t>
  </si>
  <si>
    <t>POKL.08.01.01-14-217/09</t>
  </si>
  <si>
    <t>4.69</t>
  </si>
  <si>
    <t>POKL.08.01.01-14-224/09</t>
  </si>
  <si>
    <t>4.70</t>
  </si>
  <si>
    <t>Europejskie Centrum Kultury i Komunikacji działające jako jednostka lokalna Prowincji Wielkopolsko-Mazowieckiej Towarzystwa Jezusowego</t>
  </si>
  <si>
    <t>POKL.08.01.01-14-226/08</t>
  </si>
  <si>
    <t>4.71</t>
  </si>
  <si>
    <t>HSK Consulting Sp. z o.o.</t>
  </si>
  <si>
    <t>POKL.08.01.01-14-226/09</t>
  </si>
  <si>
    <t>4.72</t>
  </si>
  <si>
    <t>POKL.08.01.01-14-230/08</t>
  </si>
  <si>
    <t>4.73</t>
  </si>
  <si>
    <t>bit Polska Spółka z o. o.</t>
  </si>
  <si>
    <t>POKL.08.01.01-14-231/09</t>
  </si>
  <si>
    <t>4.74</t>
  </si>
  <si>
    <t>POKL.08.01.01-14-236/09</t>
  </si>
  <si>
    <t>4.75</t>
  </si>
  <si>
    <t>POKL.08.01.01-14-249/08</t>
  </si>
  <si>
    <t>4.76</t>
  </si>
  <si>
    <t xml:space="preserve">Joanna Zuzanna Przybył Agencja Szkoleniowa AP GRINIAR </t>
  </si>
  <si>
    <t>POKL.08.01.01-14-253/08</t>
  </si>
  <si>
    <t>4.77</t>
  </si>
  <si>
    <t>Korporacja SEDPOL Sp.z o.o.</t>
  </si>
  <si>
    <t>POKL.08.01.01-14-254/08</t>
  </si>
  <si>
    <t>4.78</t>
  </si>
  <si>
    <t>Wyższe Baptystyczne Seminarium Teologiczne w Warszawie</t>
  </si>
  <si>
    <t>POKL.08.01.01-14-256/08</t>
  </si>
  <si>
    <t>4.79</t>
  </si>
  <si>
    <t>Cosinus Sp. Z o. o.</t>
  </si>
  <si>
    <t>POKL.08.01.01-14-259/10</t>
  </si>
  <si>
    <t>4.80</t>
  </si>
  <si>
    <t>"Konstat" Witold Borowski</t>
  </si>
  <si>
    <t>POKL.08.01.01-14-270/10</t>
  </si>
  <si>
    <t>4.81</t>
  </si>
  <si>
    <t>Wyższa Szkoła Rozwoju Lokalnego w Żyrardowie</t>
  </si>
  <si>
    <t>POKL.08.01.01-14-272/08</t>
  </si>
  <si>
    <t>4.82</t>
  </si>
  <si>
    <t>Pentad Investments SA Spółka komandytowa</t>
  </si>
  <si>
    <t>POKL.08.01.01-14-275/09</t>
  </si>
  <si>
    <t>4.83</t>
  </si>
  <si>
    <t>Agnieszka Marjankowska ,,ALEXANDER"</t>
  </si>
  <si>
    <t>POKL.08.01.01-14-283/08</t>
  </si>
  <si>
    <t>4.84</t>
  </si>
  <si>
    <t>Zakład Doskonalenia Zawodowego w Płocku</t>
  </si>
  <si>
    <t>POKL.08.01.01-14-283/09</t>
  </si>
  <si>
    <t>4.85</t>
  </si>
  <si>
    <t>BizTech Konsulting SA</t>
  </si>
  <si>
    <t>POKL.08.01.01-14-287/08</t>
  </si>
  <si>
    <t>4.86</t>
  </si>
  <si>
    <t>A. Urbańska Centrum EdukacyjnoConsultingowe "Concret"</t>
  </si>
  <si>
    <t>POKL.08.01.01-14-287/09</t>
  </si>
  <si>
    <t>4.87</t>
  </si>
  <si>
    <t>PHIN Consulting Sp. z o.o.</t>
  </si>
  <si>
    <t>POKL.08.01.01-14-294/09</t>
  </si>
  <si>
    <t>4.88</t>
  </si>
  <si>
    <t>Towarzystwo Wiedzy Powszechnej - Zarząd Główny</t>
  </si>
  <si>
    <t>POKL.08.01.01-14-296/08</t>
  </si>
  <si>
    <t>4.89</t>
  </si>
  <si>
    <t>Altkom Akademia S.A.</t>
  </si>
  <si>
    <t>POKL.08.01.01-14-302/09</t>
  </si>
  <si>
    <t>4.90</t>
  </si>
  <si>
    <t>Fenice Sp. z o.o.</t>
  </si>
  <si>
    <t>POKL.08.01.01-14-303/08</t>
  </si>
  <si>
    <t>4.91</t>
  </si>
  <si>
    <t>Tadeusz Buzarewicz/ Akademia Szybkiej Nauki Tadeusz Buzarewicz</t>
  </si>
  <si>
    <t>POKL.08.01.01-14-304/09</t>
  </si>
  <si>
    <t>4.92</t>
  </si>
  <si>
    <t>POKL.08.01.01-14-312/08</t>
  </si>
  <si>
    <t>4.93</t>
  </si>
  <si>
    <t>BANAH GROUP S.J.</t>
  </si>
  <si>
    <t>POKL.08.01.01-14-318/08</t>
  </si>
  <si>
    <t>4.94</t>
  </si>
  <si>
    <t>Katarzyna Beata Warszawska Katarina Katiusza Katarzyna Warszawska</t>
  </si>
  <si>
    <t>POKL.08.01.01-14-321/08</t>
  </si>
  <si>
    <t>4.95</t>
  </si>
  <si>
    <t xml:space="preserve">European Training Center Sp. Z o. o. </t>
  </si>
  <si>
    <t>POKL.08.01.01-14-321/10</t>
  </si>
  <si>
    <t>4.96</t>
  </si>
  <si>
    <t>OFFICE LINE PETER BOUE Sp.z o.o.</t>
  </si>
  <si>
    <t>POKL.08.01.01-14-324/10</t>
  </si>
  <si>
    <t>4.97</t>
  </si>
  <si>
    <t xml:space="preserve">Robert Tomasz Owczarek, Paweł Ireneusz Hodorski - Ekspert </t>
  </si>
  <si>
    <t>POKL.08.01.01-14-326/09</t>
  </si>
  <si>
    <t>4.98</t>
  </si>
  <si>
    <t>Knowledge sp. z o.o.</t>
  </si>
  <si>
    <t>POKL.08.01.01-14-327/09</t>
  </si>
  <si>
    <t>4.99</t>
  </si>
  <si>
    <t>CNJA EDUKACJA-WITOLD SZASZKIEWICZ SPÓŁKA JAWNA</t>
  </si>
  <si>
    <t>POKL.08.01.01-14-337/08</t>
  </si>
  <si>
    <t>4.100</t>
  </si>
  <si>
    <t>POKL.08.01.01-14-346/09</t>
  </si>
  <si>
    <t>4.101</t>
  </si>
  <si>
    <t>POKL.08.01.01-14-347/08</t>
  </si>
  <si>
    <t>4.102</t>
  </si>
  <si>
    <t>Ingafor Poland Sp. z o.o.</t>
  </si>
  <si>
    <t>POKL.08.01.01-14-348/09</t>
  </si>
  <si>
    <t>4.103</t>
  </si>
  <si>
    <t>POKL.08.01.01-14-352/09</t>
  </si>
  <si>
    <t>4.104</t>
  </si>
  <si>
    <t>Grzegorz Szczepkowski/Centrum Szkoleń i Rozwoju Biznesu EURO-PARTNER</t>
  </si>
  <si>
    <t>POKL.08.01.01-14-353/09</t>
  </si>
  <si>
    <t>4.105</t>
  </si>
  <si>
    <t>Izba Rzemiosła i Małej Przedsiębiorczości w Radomiu</t>
  </si>
  <si>
    <t>POKL.08.01.01-14-356/09</t>
  </si>
  <si>
    <t>4.106</t>
  </si>
  <si>
    <t>Fundacja Q</t>
  </si>
  <si>
    <t>POKL.08.01.01-14-363/09</t>
  </si>
  <si>
    <t>4.107</t>
  </si>
  <si>
    <t>PROFES Centrum Kształcenia i Doradztwa, E. Karpińska-Bryke, A. Olszewski, M. Bryke Sp. J</t>
  </si>
  <si>
    <t>POKL.08.01.01-14-363/10</t>
  </si>
  <si>
    <t>4.108</t>
  </si>
  <si>
    <t>FIRMA 2000 Sp. z o.o.</t>
  </si>
  <si>
    <t>POKL.08.01.01-14-366/08</t>
  </si>
  <si>
    <t>4.109</t>
  </si>
  <si>
    <t>Faber Consulting Sp. z o.o.</t>
  </si>
  <si>
    <t>POKL.08.01.01-14-367/09</t>
  </si>
  <si>
    <t>4.110</t>
  </si>
  <si>
    <t>Roman Pajączkowski/ Szkoła językowa 'EMPIRE"</t>
  </si>
  <si>
    <t>POKL.08.01.01-14-368/09</t>
  </si>
  <si>
    <t>4.111</t>
  </si>
  <si>
    <t>Fundacja Hereditas</t>
  </si>
  <si>
    <t>POKL.08.01.01-14-368/10</t>
  </si>
  <si>
    <t>4.112</t>
  </si>
  <si>
    <t>POKL.08.01.01-14-377/09</t>
  </si>
  <si>
    <t>4.113</t>
  </si>
  <si>
    <t>Stowarzyszenie "Centrum Wolontariatu"</t>
  </si>
  <si>
    <t>POKL.08.01.01-14-379/09</t>
  </si>
  <si>
    <t>4.114</t>
  </si>
  <si>
    <t>CB Global Trading Polska Sp. z o.o.</t>
  </si>
  <si>
    <t>POKL.08.01.01-14-383/08</t>
  </si>
  <si>
    <t>4.115</t>
  </si>
  <si>
    <t>BIT Polska Sp. z o.o.</t>
  </si>
  <si>
    <t>POKL.08.01.01-14-385/08</t>
  </si>
  <si>
    <t>4.116</t>
  </si>
  <si>
    <t>CTC Polska Sp. z o.o.</t>
  </si>
  <si>
    <t>POKL.08.01.01-14-386/08</t>
  </si>
  <si>
    <t>4.117</t>
  </si>
  <si>
    <t>POKL.08.01.01-14-388/09</t>
  </si>
  <si>
    <t>4.118</t>
  </si>
  <si>
    <t>Comarch S.A.</t>
  </si>
  <si>
    <t>POKL.08.01.01-14-393/09</t>
  </si>
  <si>
    <t>4.119</t>
  </si>
  <si>
    <t>Doradztwo Gospodarcze DGA S.A.</t>
  </si>
  <si>
    <t>POKL.08.01.01-14-396/08</t>
  </si>
  <si>
    <t>4.120</t>
  </si>
  <si>
    <t>OK. Centrum Języków Obcych Sp.z o.o.</t>
  </si>
  <si>
    <t>POKL.08.01.01-14-397/09</t>
  </si>
  <si>
    <t>4.121</t>
  </si>
  <si>
    <t>Cech Rzemiosł Motoryzacyjnych</t>
  </si>
  <si>
    <t>POKL.08.01.01-14-403/09</t>
  </si>
  <si>
    <t>4.122</t>
  </si>
  <si>
    <t xml:space="preserve">Paweł Krupiński TALK! School of English </t>
  </si>
  <si>
    <t>POKL.08.01.01-14-407/08</t>
  </si>
  <si>
    <t>4.123</t>
  </si>
  <si>
    <t>Kajetan Kisielewski Mazowiecka Grupa Szkoleniowo-Doradcza</t>
  </si>
  <si>
    <t>POKL.08.01.01-14-410/08</t>
  </si>
  <si>
    <t>4.124</t>
  </si>
  <si>
    <t>POKL.08.01.01-14-411/08</t>
  </si>
  <si>
    <t>4.125</t>
  </si>
  <si>
    <t>D&amp;G Consulting Sp.z o.o.</t>
  </si>
  <si>
    <t>POKL.08.01.01-14-413/09</t>
  </si>
  <si>
    <t>4.126</t>
  </si>
  <si>
    <t>Global Training Centre Sp. z o.o.</t>
  </si>
  <si>
    <t>POKL.08.01.01-14-414/09</t>
  </si>
  <si>
    <t>4.127</t>
  </si>
  <si>
    <t>Związek Pracodawców "Lewiatan"</t>
  </si>
  <si>
    <t>POKL.08.01.01-14-425/09</t>
  </si>
  <si>
    <t>4.128</t>
  </si>
  <si>
    <t>DGA HUMAN CAPITAL MANAGEMENT Sp. z o.o.</t>
  </si>
  <si>
    <t>POKL.08.01.01-14-426/09</t>
  </si>
  <si>
    <t>4.129</t>
  </si>
  <si>
    <t>UNIA PRODUCENTÓW I PRACODAWCÓW PRZEMYSŁU MIĘSNEGO</t>
  </si>
  <si>
    <t>POKL.08.01.01-14-430/09</t>
  </si>
  <si>
    <t>4.130</t>
  </si>
  <si>
    <t xml:space="preserve">Marcin Rydzewski Global School </t>
  </si>
  <si>
    <t>POKL.08.01.01-14-454/08</t>
  </si>
  <si>
    <t>4.131</t>
  </si>
  <si>
    <t xml:space="preserve">Marek Fosiewicz Przesdiębiorstwo Wielobranżowe "Britannica"  </t>
  </si>
  <si>
    <t>POKL.08.01.01-14-462/09</t>
  </si>
  <si>
    <t>4.132</t>
  </si>
  <si>
    <t>POKL.08.01.01-14-465/09</t>
  </si>
  <si>
    <t>4.133</t>
  </si>
  <si>
    <t>Doradztwo Personalne SET Sztomberska-Ejdys Teresa Centrum Pomocy Psychologicznej</t>
  </si>
  <si>
    <t>POKL.08.01.01-14-486/09</t>
  </si>
  <si>
    <t>4.134</t>
  </si>
  <si>
    <t>Jacek Grabowski - EMPRIZ GROUP</t>
  </si>
  <si>
    <t>POKL.08.01.01-14-490/09</t>
  </si>
  <si>
    <t>4.135</t>
  </si>
  <si>
    <t>Centrum Biznesu i Promocji Kadr</t>
  </si>
  <si>
    <t>POKL.08.01.01-14-512/09</t>
  </si>
  <si>
    <t>4.136</t>
  </si>
  <si>
    <t>POKL.08.01.01-14-514/09</t>
  </si>
  <si>
    <t>4.137</t>
  </si>
  <si>
    <t>Agnieszka Buckley, Graeme Francis Buckley</t>
  </si>
  <si>
    <t>POKL.08.01.01-14-521/09</t>
  </si>
  <si>
    <t>4.138</t>
  </si>
  <si>
    <t>Q-PC Sp. z o.o.</t>
  </si>
  <si>
    <t>POKL.08.01.01-14-526/09</t>
  </si>
  <si>
    <t>4.139</t>
  </si>
  <si>
    <t>BCO Biuro Doradztwa Biznesowego A. Nowak, M. Boryta-Borowiecka Sp. j.</t>
  </si>
  <si>
    <t>POKL.08.01.01-14-550/09</t>
  </si>
  <si>
    <t>4.140</t>
  </si>
  <si>
    <t xml:space="preserve">PAWEŁ KRUPIŃSK TALK! School of English </t>
  </si>
  <si>
    <t>POKL.08.01.01-14-565/09</t>
  </si>
  <si>
    <t>4.141</t>
  </si>
  <si>
    <t>COMBIDATA Poland Sp. z o.o.</t>
  </si>
  <si>
    <t>POKL.08.01.01-14-579/09</t>
  </si>
  <si>
    <t>4.142</t>
  </si>
  <si>
    <t>POKL.08.01.01-14-581/09</t>
  </si>
  <si>
    <t>4.143</t>
  </si>
  <si>
    <t>POKL.08.01.01-14-582/09</t>
  </si>
  <si>
    <t>4.144</t>
  </si>
  <si>
    <t>Niepubliczny Ośrodek Kształcenia Ustawicznego "Edukacja" s.c. Krzysztof Kot Magdalena  Kot</t>
  </si>
  <si>
    <t>POKL.08.01.01-14-584/09</t>
  </si>
  <si>
    <t>4.145</t>
  </si>
  <si>
    <t>Międzynarodowa Szkoła Barmanów i Sommelierów</t>
  </si>
  <si>
    <t>POKL.08.01.01-14-601/09</t>
  </si>
  <si>
    <t>4.146</t>
  </si>
  <si>
    <t>Oddział Terenowy Stowarzyszenia "Wolna Przedsiębiorczość"</t>
  </si>
  <si>
    <t>POKL.08.01.01-14-603/09</t>
  </si>
  <si>
    <t>4.147</t>
  </si>
  <si>
    <t>Instytut Organizacji Przedsiębiorstw i Technik Informacyjnych InBIT Sp. z o.o.</t>
  </si>
  <si>
    <t>POKL.08.01.01-14-622/09</t>
  </si>
  <si>
    <t>4.148</t>
  </si>
  <si>
    <t>Poręczenia kredytowe Sp. z o.o.</t>
  </si>
  <si>
    <t>POKL.08.01.01-14-624/09</t>
  </si>
  <si>
    <t>4.149</t>
  </si>
  <si>
    <t>Fundacja Rozwoju Pielęgniarstwa Polskiego</t>
  </si>
  <si>
    <t>POKL.08.01.01-14-643/09</t>
  </si>
  <si>
    <t>4.150</t>
  </si>
  <si>
    <t>PMI Poland Chapter</t>
  </si>
  <si>
    <t>POKL.08.01.01-14-656/09</t>
  </si>
  <si>
    <t>4.151</t>
  </si>
  <si>
    <t>Ligia Pawelec/Ogólnopolska Sieć Szkół Policealnych AWANGARDA</t>
  </si>
  <si>
    <t>POKL.08.01.01-14-658/09</t>
  </si>
  <si>
    <t>4.152</t>
  </si>
  <si>
    <t>Agencja Rozwoju Mazowsza Spółka Akcyjna</t>
  </si>
  <si>
    <t>POKL.08.01.01-14-669/10</t>
  </si>
  <si>
    <t>4.153</t>
  </si>
  <si>
    <t>Agencja Rozwoju Mazowsza S.A.</t>
  </si>
  <si>
    <t>POKL.08.01.01-14-670/10</t>
  </si>
  <si>
    <t>4.154</t>
  </si>
  <si>
    <t>Stowarzyszenie "Promotor"</t>
  </si>
  <si>
    <t>POKL.08.01.01-14-678/09</t>
  </si>
  <si>
    <t>4.155</t>
  </si>
  <si>
    <t>Indygo Polska Sp. z o.o.</t>
  </si>
  <si>
    <t>POKL.08.01.01-14-695/09</t>
  </si>
  <si>
    <t>4.156</t>
  </si>
  <si>
    <t>Tide Software Sp. z o.o.</t>
  </si>
  <si>
    <t>POKL.08.01.01-14-708/09</t>
  </si>
  <si>
    <t>4.157</t>
  </si>
  <si>
    <t>Stowarzyszenie Trenerów Organizacji Pozarządowych</t>
  </si>
  <si>
    <t>POKL.08.01.01-14-714/09</t>
  </si>
  <si>
    <t>4.158</t>
  </si>
  <si>
    <t>Warszawska Izba Lekarsko-Weterynaryjna</t>
  </si>
  <si>
    <t>POKL.08.01.01-14-871/09</t>
  </si>
  <si>
    <t>4.159</t>
  </si>
  <si>
    <t>VULCAN Sp.z o.o.</t>
  </si>
  <si>
    <t>POKL.08.01.01-14-937/09</t>
  </si>
  <si>
    <t>4.160</t>
  </si>
  <si>
    <t>POKL.08.01.01-14-947/09</t>
  </si>
  <si>
    <t>4.161</t>
  </si>
  <si>
    <t>Global Business Center Sp. Z o.o.</t>
  </si>
  <si>
    <t>POKL.08.01.01-14-986/09</t>
  </si>
  <si>
    <t>4.162</t>
  </si>
  <si>
    <t>Stowarzyszenie "B-4"</t>
  </si>
  <si>
    <t>POKL.08.01.01-14-A11/09</t>
  </si>
  <si>
    <t>4.163</t>
  </si>
  <si>
    <t>Kajetan Kisielewski, Mazowiecka Grupa Szkoleniowo-Doradcza K. Kisielewski, M.Czyż</t>
  </si>
  <si>
    <t>POKL.08.01.01-14-A56/09</t>
  </si>
  <si>
    <t>4.164</t>
  </si>
  <si>
    <t>Masters Centrum Szkolenia Biznesu A&amp;A Polańska Sp. j.</t>
  </si>
  <si>
    <t>POKL.08.01.01-14-B15/09</t>
  </si>
  <si>
    <t>4.165</t>
  </si>
  <si>
    <t xml:space="preserve">Paweł Kędzierski, Piotr Kosowski/ Cityschool S.C </t>
  </si>
  <si>
    <t>POKL.08.01.01-14-B72/09</t>
  </si>
  <si>
    <t>4.166</t>
  </si>
  <si>
    <t>Mirosława Kędziora Lubuskie Centrum Edukacji Samorządowej i Specjalistycznej</t>
  </si>
  <si>
    <t>POKL.08.01.01-14-B91/09</t>
  </si>
  <si>
    <t>4.167</t>
  </si>
  <si>
    <t>Automobilklub Stołeczny MOTO - AUTO KLUB MAK</t>
  </si>
  <si>
    <t>POKL.08.01.01-14-C05/09</t>
  </si>
  <si>
    <t>4.168</t>
  </si>
  <si>
    <t>POKL.08.01.01-14-C12/09</t>
  </si>
  <si>
    <t>4.169</t>
  </si>
  <si>
    <t>POKL.08.01.01-14-C19/09</t>
  </si>
  <si>
    <t>4.170</t>
  </si>
  <si>
    <t>City School s.c. Paweł Kędzierski, Piotr Kossowski</t>
  </si>
  <si>
    <t>POKL.08.01.01-14-C63/09</t>
  </si>
  <si>
    <t>4.171</t>
  </si>
  <si>
    <t>ERGATIS - Rekrutacja i Rozwój Zawodowy Spółka Z o.o.</t>
  </si>
  <si>
    <t>POKL.08.01.01-14-D03/09</t>
  </si>
  <si>
    <t>4.172</t>
  </si>
  <si>
    <t>MGG Conferences Sp. Z o.o.</t>
  </si>
  <si>
    <t>POKL.08.01.01-14-E05/09</t>
  </si>
  <si>
    <t>4.173</t>
  </si>
  <si>
    <t>F5 Konsulting Sp. Z o.o.</t>
  </si>
  <si>
    <t>POKL.08.01.01-14-E22/09</t>
  </si>
  <si>
    <t>4.174</t>
  </si>
  <si>
    <t>INSIDE Sp. z o.o.</t>
  </si>
  <si>
    <t>POKL.08.01.01-14-E36/09</t>
  </si>
  <si>
    <t>4.175</t>
  </si>
  <si>
    <t>Wdrażanie działania 8.1.2 POKL</t>
  </si>
  <si>
    <t>5.1</t>
  </si>
  <si>
    <t>POKL.08.01.02-14-001/08</t>
  </si>
  <si>
    <t>5.2</t>
  </si>
  <si>
    <t>Polska Izba Firm Szkoleniowych</t>
  </si>
  <si>
    <t>POKL.08.01.02-14-004/08</t>
  </si>
  <si>
    <t>5.3</t>
  </si>
  <si>
    <t>EKO-WILANÓW A.J. Kowalczyk Sp. komandytowa</t>
  </si>
  <si>
    <t>POKL.08.01.02-14-010/09</t>
  </si>
  <si>
    <t>5.4</t>
  </si>
  <si>
    <t>4P Research mix Sp. z o.o.</t>
  </si>
  <si>
    <t>POKL.08.01.02-14-014/09</t>
  </si>
  <si>
    <t>5.5</t>
  </si>
  <si>
    <t>POKL.08.01.02-14-016/08</t>
  </si>
  <si>
    <t>5.6</t>
  </si>
  <si>
    <t>POKL.08.01.02-14-018/08</t>
  </si>
  <si>
    <t>5.7</t>
  </si>
  <si>
    <t>Instytut Pracy i Spraw Socjalnych</t>
  </si>
  <si>
    <t>POKL.08.01.02-14-024/08</t>
  </si>
  <si>
    <t>5.8</t>
  </si>
  <si>
    <t>Międzynarodowe Centrum Szkoleń i Kompetencji Sp. z o.o.</t>
  </si>
  <si>
    <t>POKL.08.01.02-14-026/09</t>
  </si>
  <si>
    <t>5.9</t>
  </si>
  <si>
    <t>Cech Rzemiosł Różnych i Przedsiębiorczości</t>
  </si>
  <si>
    <t>POKL.08.01.02-14-028/09</t>
  </si>
  <si>
    <t>5.10</t>
  </si>
  <si>
    <t>Zakład Doskonalenia Zawodowego</t>
  </si>
  <si>
    <t>POKL.08.01.02-14-031/09</t>
  </si>
  <si>
    <t>5.11</t>
  </si>
  <si>
    <t>POKL.08.01.02-14-032/09</t>
  </si>
  <si>
    <t>5.12</t>
  </si>
  <si>
    <t>ECORYS Polska Spółka z o.o.</t>
  </si>
  <si>
    <t>POKL.08.01.02-14-036/08</t>
  </si>
  <si>
    <t>5.13</t>
  </si>
  <si>
    <t>Centrum Samorządności i Regionalizmu</t>
  </si>
  <si>
    <t>POKL.08.01.02-14-037/09</t>
  </si>
  <si>
    <t>5.14</t>
  </si>
  <si>
    <t>Wyższa Szkoła Zarządzania Personelem</t>
  </si>
  <si>
    <t>POKL.08.01.02-14-038/08</t>
  </si>
  <si>
    <t>5.15</t>
  </si>
  <si>
    <t>Europejskie Towarzystwo Inicjatyw Obywatelskich</t>
  </si>
  <si>
    <t>POKL.08.01.02-14-039/09</t>
  </si>
  <si>
    <t>5.16</t>
  </si>
  <si>
    <t>Regionalne Centrum Integracji Europejskiej</t>
  </si>
  <si>
    <t>POKL.08.01.02-14-042/08</t>
  </si>
  <si>
    <t>5.17</t>
  </si>
  <si>
    <t>POKL.08.01.02-14-045/08</t>
  </si>
  <si>
    <t>5.18</t>
  </si>
  <si>
    <t>Instytut Badań nad Demokracją i Przedsiębiorstwem Prywatnym</t>
  </si>
  <si>
    <t>POKL.08.01.02-14-046/08</t>
  </si>
  <si>
    <t>5.19</t>
  </si>
  <si>
    <t>POKL.08.01.02-14-064/09</t>
  </si>
  <si>
    <t>5.20</t>
  </si>
  <si>
    <t>Sławomir Zbigniew Balcerzak/ ASESOR Ewaluacja i Rozwój - Balcerzak Sławomir</t>
  </si>
  <si>
    <t>POKL.08.01.02-14-087/09</t>
  </si>
  <si>
    <t>5.21</t>
  </si>
  <si>
    <t xml:space="preserve">Agencja Rozwoju Mazowsza Spółka Akcyjna </t>
  </si>
  <si>
    <t>POKL.08.01.02-14-099/09</t>
  </si>
  <si>
    <t>5.22</t>
  </si>
  <si>
    <t>Przemysław Omieczyński/ TERRA Szkolenia i Doradztwo</t>
  </si>
  <si>
    <t>POKL.08.01.02-14-102/09</t>
  </si>
  <si>
    <t>5.23</t>
  </si>
  <si>
    <t>POKL.08.01.02-14-103/09</t>
  </si>
  <si>
    <t>5.24</t>
  </si>
  <si>
    <t>Stowarzyszenie "Miasta w Internecie"</t>
  </si>
  <si>
    <t>POKL.08.01.02-14-117/09</t>
  </si>
  <si>
    <t>5.25</t>
  </si>
  <si>
    <t>POKL.08.01.02-14-123/09</t>
  </si>
  <si>
    <t>5.26</t>
  </si>
  <si>
    <t>NS Konsulting Sp.z o.o.</t>
  </si>
  <si>
    <t>POKL.08.01.02-14-131/09</t>
  </si>
  <si>
    <t>5.27</t>
  </si>
  <si>
    <t>POKL.08.01.02-14-137/09</t>
  </si>
  <si>
    <t>5.28</t>
  </si>
  <si>
    <t>NS Konsulting spółka z ograniczoną odpowiedzialnością</t>
  </si>
  <si>
    <t>POKL.08.01.02-14-142/09</t>
  </si>
  <si>
    <t>5.29</t>
  </si>
  <si>
    <t>POKL.08.01.02-14-144/09</t>
  </si>
  <si>
    <t>5.30</t>
  </si>
  <si>
    <t>Wdrażanie działania 8.1.3 POKL</t>
  </si>
  <si>
    <t>6.1</t>
  </si>
  <si>
    <t>Ogólnopolki Pracowniczy Związek Zawodowy "Kofederacja Pracy"</t>
  </si>
  <si>
    <t>POKL.08.01.03-14-001/10</t>
  </si>
  <si>
    <t>6.2</t>
  </si>
  <si>
    <t>OPZZ Województwa Mazowieckiego</t>
  </si>
  <si>
    <t>POKL.08.01.03-14-002/10</t>
  </si>
  <si>
    <t>6.3</t>
  </si>
  <si>
    <t>POKL.08.01.03-14-004/08</t>
  </si>
  <si>
    <t>6.4</t>
  </si>
  <si>
    <t>Zarząd Wojewódzki Niezależnego Samorządnego Związku Zawodowego Policjantów I</t>
  </si>
  <si>
    <t>POKL.08.01.03-14-005/10</t>
  </si>
  <si>
    <t>6.5</t>
  </si>
  <si>
    <t>Wdrażanie działania 6.2 RPO</t>
  </si>
  <si>
    <t>7.1</t>
  </si>
  <si>
    <t>RPMA.06.02.00-14-082/09-00</t>
  </si>
  <si>
    <t>7.2</t>
  </si>
  <si>
    <t>Wdrażanie działania 2.3 RPO</t>
  </si>
  <si>
    <t>8.1</t>
  </si>
  <si>
    <t>Soto - Aleksandra i Tomasz Sowińscy Sp. Cywilna</t>
  </si>
  <si>
    <t>RPMA.02.03.00-14-119/09</t>
  </si>
  <si>
    <t>8.2</t>
  </si>
  <si>
    <t>KAPS Architekci Korneluk Parysek Słowik Sp. z o.o.</t>
  </si>
  <si>
    <t>RPMA.02.03.00-14-130/09-00</t>
  </si>
  <si>
    <t>8.3</t>
  </si>
  <si>
    <t>9.1</t>
  </si>
  <si>
    <t>Centrum Duszpasterstwa Archidiecezji Warszawskiej Sp. z o.o.</t>
  </si>
  <si>
    <t>RPMA.06.02.00-14-163/09-00</t>
  </si>
  <si>
    <t>dotacja budżetu państwa</t>
  </si>
  <si>
    <t>9.2</t>
  </si>
  <si>
    <t>Wdrażanie działania 8.2.1 POKL</t>
  </si>
  <si>
    <t>10.1</t>
  </si>
  <si>
    <t>Wyższa Szkoła Informatyki, Zarządzania i Administracji</t>
  </si>
  <si>
    <t>POKL.08.02.01-14-001/08</t>
  </si>
  <si>
    <t>10.2</t>
  </si>
  <si>
    <t>POKL.08.02.01-14-002/09</t>
  </si>
  <si>
    <t>10.3</t>
  </si>
  <si>
    <t>Polskie Towarzystwo Ekonomiczne</t>
  </si>
  <si>
    <t>POKL.08.02.01-14-005/08</t>
  </si>
  <si>
    <t>10.4</t>
  </si>
  <si>
    <t>Consulting Plus Sp. z o.o.</t>
  </si>
  <si>
    <t>POKL.08.02.01-14-007/08</t>
  </si>
  <si>
    <t>10.5</t>
  </si>
  <si>
    <t>ATFIN Sp. z o.o.</t>
  </si>
  <si>
    <t>POKL.08.02.01-14-008/08</t>
  </si>
  <si>
    <t>10.6</t>
  </si>
  <si>
    <t>Monika Majcher Dom Doradztwa Biznesowego "MM" Monika Majcher</t>
  </si>
  <si>
    <t>POKL.08.02.01-14-010/08</t>
  </si>
  <si>
    <t>10.7</t>
  </si>
  <si>
    <t>Sysco Polska Sp. z o.o.</t>
  </si>
  <si>
    <t>POKL.08.02.01-14-013/09</t>
  </si>
  <si>
    <t>10.8</t>
  </si>
  <si>
    <t>Faber Consulting Sp.z o.o.</t>
  </si>
  <si>
    <t>POKL.08.02.01-14-021/09</t>
  </si>
  <si>
    <t>10.9</t>
  </si>
  <si>
    <t>Poznański Akademicki Inkubator Przedsiębiorczości</t>
  </si>
  <si>
    <t>POKL.08.02.01-14-036/09</t>
  </si>
  <si>
    <t>10.10</t>
  </si>
  <si>
    <t>Wyższa Szkoła Nauk Społecznych im. ks. Józefa Majki w Mińsku Mazowieckim</t>
  </si>
  <si>
    <t>POKL.08.02.01-14-039/09</t>
  </si>
  <si>
    <t>10.11</t>
  </si>
  <si>
    <t>Międzynarodowy Instytut Biologii Molekularnej i Komórkowej</t>
  </si>
  <si>
    <t>POKL.08.02.01-14-041/09</t>
  </si>
  <si>
    <t>10.12</t>
  </si>
  <si>
    <t>POKL.08.02.01-14-051/09</t>
  </si>
  <si>
    <t>10.13</t>
  </si>
  <si>
    <t xml:space="preserve">Pomoc Techniczna PO KL </t>
  </si>
  <si>
    <t>11.1</t>
  </si>
  <si>
    <t>Pomoc Techniczna PO KL - ROEFS</t>
  </si>
  <si>
    <t>Dobra rządzenie - UMWM</t>
  </si>
  <si>
    <t>12.1</t>
  </si>
  <si>
    <t>Sprawny Urząd - zwiększenie kompetencji pracowników Urzędu Marszałkowskiego Woj. Mazowieckiego w obszarze KPA, etyki i świadomości zagrożeń korupcyjnych oraz zarządzania i bezpieczeństwa informacji</t>
  </si>
  <si>
    <t>Wdrażanie działania 9.1.1 POKL</t>
  </si>
  <si>
    <t>13.1</t>
  </si>
  <si>
    <t>Fundacja Ekologiczna FER</t>
  </si>
  <si>
    <t>POKL.09.01.01-14-001/09</t>
  </si>
  <si>
    <t>13.2</t>
  </si>
  <si>
    <t>Stowarzyszenie Kobiet Aktywnych "Inspiracja"</t>
  </si>
  <si>
    <t>POKL.09.01.01-14-002/09</t>
  </si>
  <si>
    <t>13.3</t>
  </si>
  <si>
    <t>Przedszkole na dobry początek!</t>
  </si>
  <si>
    <t>POKL.09.01.01-14-006/10</t>
  </si>
  <si>
    <t>13.4</t>
  </si>
  <si>
    <t>Fundacja Rozwoju Nauki i Przedsiębiorczości</t>
  </si>
  <si>
    <t>POKL.09.01.01-14-014/09</t>
  </si>
  <si>
    <t>13.5</t>
  </si>
  <si>
    <t>Fundacja Ekologiczna,,FER"</t>
  </si>
  <si>
    <t>POKL.09.01.01-14-018/09</t>
  </si>
  <si>
    <t>13.6</t>
  </si>
  <si>
    <t>Stowarzyszenie Rodziców i Przyjaciół Dzieci Niepełnosprawnych "Nadzieja"</t>
  </si>
  <si>
    <t>POKL.09.01.01-14-020/08</t>
  </si>
  <si>
    <t>13.7</t>
  </si>
  <si>
    <t>(Fundacja) ALLTERNET</t>
  </si>
  <si>
    <t>POKL.09.01.01-14-050/08</t>
  </si>
  <si>
    <t>13.8</t>
  </si>
  <si>
    <t xml:space="preserve">Związek Stowarzyszeń "Kurpsie razem" </t>
  </si>
  <si>
    <t>POKL.09.01.01-14-053/09</t>
  </si>
  <si>
    <t>13.9</t>
  </si>
  <si>
    <t>Towarzystwo Rozwijania Aktywności Dzieci "SZANSA" Oddział Terenowy Warszawa-Ochota</t>
  </si>
  <si>
    <t>POKL.09.01.01-14-054/08</t>
  </si>
  <si>
    <t>13.10</t>
  </si>
  <si>
    <t>Edukacja Plus - Firma Usługowo Szkoleniowa Danuta Kwaśnik</t>
  </si>
  <si>
    <t>POKL.09.01.01-14-066/09</t>
  </si>
  <si>
    <t>13.11</t>
  </si>
  <si>
    <t>Fundacja Rozwoju Dzieci im. Jana Amosa Komeńskiego (Fundacja Komeńskiego)</t>
  </si>
  <si>
    <t>POKL.09.01.01-14-071/08</t>
  </si>
  <si>
    <t>13.12</t>
  </si>
  <si>
    <t>POKL.09.01.01-14-086/09</t>
  </si>
  <si>
    <t>13.13</t>
  </si>
  <si>
    <t>POKL.09.01.01-14-087/09</t>
  </si>
  <si>
    <t>13.14</t>
  </si>
  <si>
    <t xml:space="preserve">Stowarzyszenie Rodzisców i Przyjaciół Dzieci Niepełnosprawnych Nadzieja </t>
  </si>
  <si>
    <t>POKL.09.01.01-14-108/08</t>
  </si>
  <si>
    <t>13.15</t>
  </si>
  <si>
    <t>Stowarzyszenie: Praca - Rozwój - Edukacja</t>
  </si>
  <si>
    <t>POKL.09.01.01-14-112/09</t>
  </si>
  <si>
    <t>13.16</t>
  </si>
  <si>
    <t>Stowarzyszenie Rodziców "TU"</t>
  </si>
  <si>
    <t>POKL.09.01.01-14-120/08</t>
  </si>
  <si>
    <t>13.17</t>
  </si>
  <si>
    <t>Wdrażanie działania 9.3 POKL</t>
  </si>
  <si>
    <t>14.1</t>
  </si>
  <si>
    <t xml:space="preserve"> RATYŃSKA IRENA ZESPÓŁ NIEPUBLICZNYCH SZKÓŁ I PLACÓWEK OŚWIATOWYCH W NOWYM DWORZE MAZOWIECKIM</t>
  </si>
  <si>
    <t>POKL.09.03.00-14-004/08</t>
  </si>
  <si>
    <t>14.2</t>
  </si>
  <si>
    <t xml:space="preserve">Centrum Edukacji Sp. z o.o. </t>
  </si>
  <si>
    <t>POKL.09.03.00-14-005/08</t>
  </si>
  <si>
    <t>14.3</t>
  </si>
  <si>
    <t>AKADEMIA ZDROWIA 
Izabela Łajs</t>
  </si>
  <si>
    <t>POKL.09.03.00-14-007/10</t>
  </si>
  <si>
    <t>14.4</t>
  </si>
  <si>
    <t>CENTRUM KSZTAŁCENIA I DOSKONALENIA ZAWODOWEGO-PLACÓWKA KSZTAŁCENIA USTAWICZNEGO "EUROLANGUAGE"</t>
  </si>
  <si>
    <t>POKL.09.03.00-14-008/08</t>
  </si>
  <si>
    <t>14.5</t>
  </si>
  <si>
    <t>Towarzystwo Wiedzy Powszechnej Oddział Regionalny w Lublinie</t>
  </si>
  <si>
    <t>POKL.09.03.00-14-011/09</t>
  </si>
  <si>
    <t>14.6</t>
  </si>
  <si>
    <t xml:space="preserve">Towarzystwo ALTUM Programy Społeczno-Gospodarcze </t>
  </si>
  <si>
    <t>POKL.09.03.00-14-015/09</t>
  </si>
  <si>
    <t>14.7</t>
  </si>
  <si>
    <t>Zbigniew Dubicki/ Prywatna Policealna Szkoła Zawodowa</t>
  </si>
  <si>
    <t>POKL.09.03.00-14-017/09</t>
  </si>
  <si>
    <t>14.8</t>
  </si>
  <si>
    <t>Wyższa Szkoła Rozwoju Lokalnego</t>
  </si>
  <si>
    <t>POKL.09.03.00-14-020/08</t>
  </si>
  <si>
    <t>14.9</t>
  </si>
  <si>
    <t>Irena Ratyńska- = Zespół Niepublicznych Szkół i Placówek Oświatowych w Nowym Dworze Mazowieckim = Policealna Szkoła Niepubliczna</t>
  </si>
  <si>
    <t>POKL.09.03.00-14-021/10</t>
  </si>
  <si>
    <t>14.10</t>
  </si>
  <si>
    <t>"Centrum Edukacji" Sp. z o.o.</t>
  </si>
  <si>
    <t>POKL.09.03.00-14-022/08</t>
  </si>
  <si>
    <t>14.11</t>
  </si>
  <si>
    <t xml:space="preserve">Zakład Doskonalenia Zawodowego w Płocku </t>
  </si>
  <si>
    <t>POKL.09.03.00-14-023/08</t>
  </si>
  <si>
    <t>14.12</t>
  </si>
  <si>
    <t>Centrum Szkoleniowe WIEDZA</t>
  </si>
  <si>
    <t>POKL.09.03.00-14-024/08</t>
  </si>
  <si>
    <t>14.13</t>
  </si>
  <si>
    <t>RATYŃSKA IRENA=ZESPÓŁ NIEPUBLICZNYCH SZKÓŁ I PLACÓWEK OŚWIATOWYCH W NOWYM DWORZE MAZOWIECKIM=</t>
  </si>
  <si>
    <t>POKL.09.03.00-14-026/08</t>
  </si>
  <si>
    <t>14.14</t>
  </si>
  <si>
    <t>Wyższa Inżynierska Szkoła Bezpieczeństwa i Organizacji Pracy w Radomiu</t>
  </si>
  <si>
    <t>POKL.09.03.00-14-029/08</t>
  </si>
  <si>
    <t>14.15</t>
  </si>
  <si>
    <t>Stowarzyszenie Wspierania Edukacji i Rynku Pracy</t>
  </si>
  <si>
    <t>POKL.09.03.00-14-031/08</t>
  </si>
  <si>
    <t>14.16</t>
  </si>
  <si>
    <t>Centrum Edukacji MANAGER</t>
  </si>
  <si>
    <t>POKL.09.03.00-14-037/08</t>
  </si>
  <si>
    <t>14.17</t>
  </si>
  <si>
    <t>Instytut Upowszechniania Koordynacji i Rozwoju Sp. z o.o.</t>
  </si>
  <si>
    <t>POKL.09.03.00-14-046/10</t>
  </si>
  <si>
    <t>14.18</t>
  </si>
  <si>
    <t>Wdrażanie działania 9.4 POKL</t>
  </si>
  <si>
    <t>15.1</t>
  </si>
  <si>
    <t>MGG Conferencess  Sp. z o.o.</t>
  </si>
  <si>
    <t>POKL.09.04.00-14-001/10</t>
  </si>
  <si>
    <t>15.2</t>
  </si>
  <si>
    <t>POKL.09.04.00-14-014/09</t>
  </si>
  <si>
    <t>15.3</t>
  </si>
  <si>
    <t>Radomska Szkołą Wyższa z siedzibą w Radomiu</t>
  </si>
  <si>
    <t>POKL.09.04.00-14-018/09</t>
  </si>
  <si>
    <t>15.4</t>
  </si>
  <si>
    <t>POKL.09.04.00-14-049/09</t>
  </si>
  <si>
    <t>15.5</t>
  </si>
  <si>
    <t>Akademia Leona Koźmińskiego z siedzibą w Warszawie</t>
  </si>
  <si>
    <t>POKL.09.04.00-14-120/09</t>
  </si>
  <si>
    <t>15.6</t>
  </si>
  <si>
    <t>Stowarzyszenie "Towarzystwo Amicus"</t>
  </si>
  <si>
    <t>POKL.09.04.00-14-169/09</t>
  </si>
  <si>
    <t>15.7</t>
  </si>
  <si>
    <t>Wdrażanie działania 9.1.2 POKL</t>
  </si>
  <si>
    <t>16.1</t>
  </si>
  <si>
    <t>LINGUA Nauczanie Języków Obcych</t>
  </si>
  <si>
    <t>POKL.09.01.02-14-001/09</t>
  </si>
  <si>
    <t>16.2</t>
  </si>
  <si>
    <t>Polski Komitet Pomoc Społecznej/Świętokrzyski Zarząd Wojewódzki Polskiego Komitetu Pomocy Społecznej w Siedlcach</t>
  </si>
  <si>
    <t>POKL.09.01.02-14-016/09</t>
  </si>
  <si>
    <t>16.3</t>
  </si>
  <si>
    <t>POKL.09.01.02-14-017/09</t>
  </si>
  <si>
    <t>16.4</t>
  </si>
  <si>
    <t xml:space="preserve">Katarzyna Dąbrowska "Profile" School of Fluent English </t>
  </si>
  <si>
    <t>POKL.09.01.02-14-117/08</t>
  </si>
  <si>
    <t>16.5</t>
  </si>
  <si>
    <t>POKL.09.01.02-14-241/08</t>
  </si>
  <si>
    <t>16.6</t>
  </si>
  <si>
    <t>POKL.09.01.02-14-262/08</t>
  </si>
  <si>
    <t>16.7</t>
  </si>
  <si>
    <t>Towarzystwo Opieki nad Ociemniałymi</t>
  </si>
  <si>
    <t>POKL.09.01.02-14-284/09</t>
  </si>
  <si>
    <t>16.8</t>
  </si>
  <si>
    <t>Fundacja Rozwoju Demokracji Lokalnej</t>
  </si>
  <si>
    <t>POKL.09.01.02-14-289/09</t>
  </si>
  <si>
    <t>16.9</t>
  </si>
  <si>
    <t>Wdrażanie działania 9.2 POKL</t>
  </si>
  <si>
    <t>17.1</t>
  </si>
  <si>
    <t>Bogumiła Borowska/ DIALOG</t>
  </si>
  <si>
    <t>POKL.09.02.00-14-001/09</t>
  </si>
  <si>
    <t>17.2</t>
  </si>
  <si>
    <t>Stowarzyszenie Rozwoju Gmin i Miast Powiatu Garwolińskiego</t>
  </si>
  <si>
    <t>POKL.09.02.00-14-003/09</t>
  </si>
  <si>
    <t>17.3</t>
  </si>
  <si>
    <t>Powiat Radomski/ Zespół Szkół Ponadgimnazjalnych  Nr 1 w Pionkach im. Marii Skłodowskiej - Curie</t>
  </si>
  <si>
    <t>POKL.09.02.00-14-032/08</t>
  </si>
  <si>
    <t>17.4</t>
  </si>
  <si>
    <t>Witold Stanisław Śniegocki i Zbigniew Michalak/ LEADER SCHOOL</t>
  </si>
  <si>
    <t>POKL.09.02.00-14-033/09</t>
  </si>
  <si>
    <t>17.5</t>
  </si>
  <si>
    <t xml:space="preserve">Zakład Doskonalenia Zawodowego w Warszawie </t>
  </si>
  <si>
    <t>POKL.09.02.00-14-038/08</t>
  </si>
  <si>
    <t>17.6</t>
  </si>
  <si>
    <t>Stowarzyszenie Polski Ruch Społeczno Humanitarny</t>
  </si>
  <si>
    <t>POKL.09.02.00-14-048/08</t>
  </si>
  <si>
    <t>17.7</t>
  </si>
  <si>
    <t>Polska Fundacja Dzieci i Młodzieży</t>
  </si>
  <si>
    <t>POKL.09.02.00-14-050/09</t>
  </si>
  <si>
    <t>17.8</t>
  </si>
  <si>
    <t>Katarzyna Patrycja Dabrowska/"PROFILE"SCHOOL OF FLUENT ENGLISH</t>
  </si>
  <si>
    <t>POKL.09.02.00-14-059/08</t>
  </si>
  <si>
    <t>17.9</t>
  </si>
  <si>
    <t>POKL.09.02.00-14-065/08</t>
  </si>
  <si>
    <t>17.10</t>
  </si>
  <si>
    <t>Wdrażanie działania 9.5 POKL</t>
  </si>
  <si>
    <t>18.1</t>
  </si>
  <si>
    <t>POKL.09.05.00-14-039/09</t>
  </si>
  <si>
    <t>18.2</t>
  </si>
  <si>
    <t>Centrum Usług PROFESJA Sp. z o.o.</t>
  </si>
  <si>
    <t>POKL.09.05.00-14-044/07</t>
  </si>
  <si>
    <t>18.3</t>
  </si>
  <si>
    <t>Stowarzyszenie Biuro Obsługi Ruchu Inicjatyw Społecznych BORIS</t>
  </si>
  <si>
    <t>POKL.09.05.00-14-050/09</t>
  </si>
  <si>
    <t>18.4</t>
  </si>
  <si>
    <t>CENTRUM USŁUG ,,PROFESJA" Spółka z ograniczoną odpowiedzialnością.</t>
  </si>
  <si>
    <t>POKL.09.05.00-14-053/07</t>
  </si>
  <si>
    <t>18.5</t>
  </si>
  <si>
    <t>Knowledge Sp. zo.o.</t>
  </si>
  <si>
    <t>POKL.09.05.00-14-068/09</t>
  </si>
  <si>
    <t>18.6</t>
  </si>
  <si>
    <t>POKL.09.05.00-14-069/09</t>
  </si>
  <si>
    <t>18.7</t>
  </si>
  <si>
    <t>Stowarzyszenie Uczniowski Ludowy Klub Sportowy "Niwa" w Krzesku - Królowa Niwa</t>
  </si>
  <si>
    <t>POKL.09.05.00-14-076/09</t>
  </si>
  <si>
    <t>18.8</t>
  </si>
  <si>
    <t xml:space="preserve">Instytut Badań Edukacyjnych </t>
  </si>
  <si>
    <t>POKL.09.05.00-14-086/08</t>
  </si>
  <si>
    <t>18.9</t>
  </si>
  <si>
    <t>POKL.09.05.00-14-087/08</t>
  </si>
  <si>
    <t>18.10</t>
  </si>
  <si>
    <t>Zbigniew Piłatkowski, Ośrodek Szkoleniowy "MENTOR" Zbigniew Pilatkowski</t>
  </si>
  <si>
    <t>POKL.09.05.00-14-093/08</t>
  </si>
  <si>
    <t>18.11</t>
  </si>
  <si>
    <t>Instytut Organizacji i Ochrony Pracy Studium Kształcenia Ustawicznego "Con-lex" Sp. Zo. O. w Radomiu</t>
  </si>
  <si>
    <t>POKL.09.05.00-14-094/09</t>
  </si>
  <si>
    <t>18.12</t>
  </si>
  <si>
    <t>Grzegorz Szczepkowski/Centrum Szkoleń i Rozwoju Biznesu Euro-Partner</t>
  </si>
  <si>
    <t>POKL.09.05.00-14-095/08</t>
  </si>
  <si>
    <t>18.13</t>
  </si>
  <si>
    <t>Ewa Elżbieta Osińska-Majewska/ART&amp;DECOR PLACÓWKA OŚWIATOWA</t>
  </si>
  <si>
    <t>POKL.09.05.00-14-096/07</t>
  </si>
  <si>
    <t>18.14</t>
  </si>
  <si>
    <t>Stowarzyszenie "Twoja Gmina" w Bodzanowie</t>
  </si>
  <si>
    <t>POKL.09.05.00-14-096/09</t>
  </si>
  <si>
    <t>18.15</t>
  </si>
  <si>
    <t>Fundacja Pomocy Matematykom i Informatykom Niesprawnym Ruchowo</t>
  </si>
  <si>
    <t>POKL.09.05.00-14-104/09</t>
  </si>
  <si>
    <t>18.16</t>
  </si>
  <si>
    <t>POKL.09.05.00-14-106/09</t>
  </si>
  <si>
    <t>18.17</t>
  </si>
  <si>
    <t>POKL.09.05.00-14-111/09</t>
  </si>
  <si>
    <t>18.18</t>
  </si>
  <si>
    <t>POKL.09.05.00-14-113/09</t>
  </si>
  <si>
    <t>18.19</t>
  </si>
  <si>
    <t>Stowarzyszenie Kulturalno - Oświatowe Klub Ludzi Twórczych</t>
  </si>
  <si>
    <t>POKL.09.05.00-14-116/08</t>
  </si>
  <si>
    <t>18.20</t>
  </si>
  <si>
    <t>POKL.09.05.00-14-118/09</t>
  </si>
  <si>
    <t>18.21</t>
  </si>
  <si>
    <t>Towarzystwo Przyjaciół Dzieci Zarząd Mazowieckiego Oddziału Wojewódzkiego/Zarząd Gminy TPD w Pomiechówku</t>
  </si>
  <si>
    <t>POKL.09.05.00-14-119/09</t>
  </si>
  <si>
    <t>18.22</t>
  </si>
  <si>
    <t>POKL.09.05.00-14-120/09</t>
  </si>
  <si>
    <t>18.23</t>
  </si>
  <si>
    <t>POKL.09.05.00-14-124/09</t>
  </si>
  <si>
    <t>18.24</t>
  </si>
  <si>
    <t>Elżbieta Mikołajczyk - Paudyna/ Szkoła Języka Angielskiego Elżbieta Mikołajczyk - Paudyna</t>
  </si>
  <si>
    <t>POKL.09.05.00-14-127/09</t>
  </si>
  <si>
    <t>18.25</t>
  </si>
  <si>
    <t>Cech Rzemiosł Różnych i Przedsiębiorczości w Wyszkowie</t>
  </si>
  <si>
    <t>POKL.09.05.00-14-128/09</t>
  </si>
  <si>
    <t>18.26</t>
  </si>
  <si>
    <t>Fundacja Pomocy Edukacyjno-Terapeutycznej dla Niepełnosprawnych SCOLAR</t>
  </si>
  <si>
    <t>POKL.09.05.00-14-130/08</t>
  </si>
  <si>
    <t>18.27</t>
  </si>
  <si>
    <t>POKL.09.05.00-14-131/07</t>
  </si>
  <si>
    <t>18.28</t>
  </si>
  <si>
    <t>POKL.09.05.00-14-131/08</t>
  </si>
  <si>
    <t>18.29</t>
  </si>
  <si>
    <t>POKL.09.05.00-14-131/09</t>
  </si>
  <si>
    <t>18.30</t>
  </si>
  <si>
    <t>POKL.09.05.00-14-133/09</t>
  </si>
  <si>
    <t>18.31</t>
  </si>
  <si>
    <t>Stowarzyszenie Rodziców i Nauczycieli na Rzecz Pomocy Szkołom "Olimpia"</t>
  </si>
  <si>
    <t>POKL.09.05.00-14-144/08</t>
  </si>
  <si>
    <t>18.32</t>
  </si>
  <si>
    <t>Stowarzyszenie Ośrodek Kultury i Aktywności Lokalnej w Krzesku</t>
  </si>
  <si>
    <t>POKL.09.05.00-14-149/09</t>
  </si>
  <si>
    <t>18.33</t>
  </si>
  <si>
    <t>Mazowieckie Stowarzyszenie Pracy dla Niepełnosprawnych "De Facto"</t>
  </si>
  <si>
    <t>POKL.09.05.00-14-150/08</t>
  </si>
  <si>
    <t>18.34</t>
  </si>
  <si>
    <t>POKL.09.05.00-14-154/09</t>
  </si>
  <si>
    <t>18.35</t>
  </si>
  <si>
    <t>Marta Maria Rogoś/ Przedsiębiorstwo Handlowo Usługowe</t>
  </si>
  <si>
    <t>POKL.09.05.00-14-155/09</t>
  </si>
  <si>
    <t>18.36</t>
  </si>
  <si>
    <t>Krystyna Osuch- Centrum Edukacyjno-Doradcze</t>
  </si>
  <si>
    <t>POKL.09.05.00-14-156/09</t>
  </si>
  <si>
    <t>18.37</t>
  </si>
  <si>
    <t>Stowarzyszenie W.A.R.K.A. Wizja Aktywność Rozrywka Kultura Alternatywa</t>
  </si>
  <si>
    <t>POKL.09.05.00-14-160/09</t>
  </si>
  <si>
    <t>18.38</t>
  </si>
  <si>
    <t>Stowarzyszenie "Praca - rozwój - edukacja" w Żurominie</t>
  </si>
  <si>
    <t>POKL.09.05.00-14-162/08</t>
  </si>
  <si>
    <t>18.39</t>
  </si>
  <si>
    <t>POKL.09.05.00-14-163/09</t>
  </si>
  <si>
    <t>18.40</t>
  </si>
  <si>
    <t>A-Consulting Aldona Olszewska</t>
  </si>
  <si>
    <t>POKL.09.05.00-14-172/08</t>
  </si>
  <si>
    <t>18.41</t>
  </si>
  <si>
    <t>Fundacjia Gospodarcza im. Karola Marcinkowskiego w Ciechanowie</t>
  </si>
  <si>
    <t>POKL.09.05.00-14-172/09</t>
  </si>
  <si>
    <t>18.42</t>
  </si>
  <si>
    <t>Centrum Edukacyjno-Szkoleniowe "Meritum" A.Ilnicka, E.Kondracka</t>
  </si>
  <si>
    <t>POKL.09.05.00-14-175/08</t>
  </si>
  <si>
    <t>18.43</t>
  </si>
  <si>
    <t>Stwarzyszenie Kulturalno- Oświatowe Klub Ludzi Twórczych</t>
  </si>
  <si>
    <t>POKL.09.05.00-14-180/09</t>
  </si>
  <si>
    <t>18.44</t>
  </si>
  <si>
    <t>POKL.09.05.00-14-186/09</t>
  </si>
  <si>
    <t>18.45</t>
  </si>
  <si>
    <t>Agencja Rozwoju Regionalnego Spółka z Ograniczoną Odpowiedzialnością</t>
  </si>
  <si>
    <t>POKL.09.05.00-14-187/09</t>
  </si>
  <si>
    <t>18.46</t>
  </si>
  <si>
    <t>Stowarzyszenie Kulturalno-Oswiatowe Klub Ludzi Twórczych</t>
  </si>
  <si>
    <t>POKL.09.05.00-14-191/09</t>
  </si>
  <si>
    <t>18.47</t>
  </si>
  <si>
    <t>POKL.09.05.00-14-206/09</t>
  </si>
  <si>
    <t>18.48</t>
  </si>
  <si>
    <t>POKL.09.05.00-14-210/09</t>
  </si>
  <si>
    <t>18.49</t>
  </si>
  <si>
    <t>Jarosław Miroński - Konsulting i Doradztwo</t>
  </si>
  <si>
    <t>POKL.09.05.00-14-212/09</t>
  </si>
  <si>
    <t>18.50</t>
  </si>
  <si>
    <t>Stowarzyszenie na Rzecz Rozbudowy i Moderniazacji Samodzielnego Publicznego Zakładu Opieki Zdrowotnej Zespołu Zakładów Lecznictwa Otwartego i Zamkniętego w Makowie Mazowieckim oraz Podnoszenia Wiedzy Personelu Medycznego i Prowadzenia Działalności Profilaktycznej w Zakresie Narkomanii i Innych Uzaleznień</t>
  </si>
  <si>
    <t>POKL.09.05.00-14-215/08</t>
  </si>
  <si>
    <t>18.51</t>
  </si>
  <si>
    <t>POKL.09.05.00-14-234/09</t>
  </si>
  <si>
    <t>18.52</t>
  </si>
  <si>
    <t>POKL.09.05.00-14-237/09</t>
  </si>
  <si>
    <t>18.53</t>
  </si>
  <si>
    <t>Stowarzyszenie na rzecz Zespołu Szkół im. Jana Pawła II w Zbuczynie</t>
  </si>
  <si>
    <t>POKL.09.05.00-14-242/08</t>
  </si>
  <si>
    <t>18.54</t>
  </si>
  <si>
    <t>Stowarzyszenie Kulturalno-Oświatowe "LOGOS"</t>
  </si>
  <si>
    <t>POKL.09.05.00-14-248/08</t>
  </si>
  <si>
    <t>18.55</t>
  </si>
  <si>
    <t>POKL.09.05.00-14-250/08</t>
  </si>
  <si>
    <t>18.56</t>
  </si>
  <si>
    <t>Stowarzyszenie Wspierające Rozwój Edukacji "IN PLUS"</t>
  </si>
  <si>
    <t>POKL.09.05.00-14-252/09</t>
  </si>
  <si>
    <t>18.57</t>
  </si>
  <si>
    <t>Stowarzyszenie Kulturalno-Oświatowe ,,Przyszłość"</t>
  </si>
  <si>
    <t>POKL.09.05.00-14-255/08</t>
  </si>
  <si>
    <t>18.58</t>
  </si>
  <si>
    <t>UNIVERSITY Monika Kozłowska</t>
  </si>
  <si>
    <t>POKL.09.05.00-14-257/08</t>
  </si>
  <si>
    <t>18.59</t>
  </si>
  <si>
    <t>"STOWARZYSZENIE WSPIERANIA INICJATYW SPOŁECZNYCH ZIEMI PŁOŃSKIEJ"</t>
  </si>
  <si>
    <t>POKL.09.05.00-14-259/08</t>
  </si>
  <si>
    <t>18.60</t>
  </si>
  <si>
    <t>POKL.09.05.00-14-267/09</t>
  </si>
  <si>
    <t>18.61</t>
  </si>
  <si>
    <t>Aldona Olszewska/A-Consulting Aldona Olszewska</t>
  </si>
  <si>
    <t>POKL.09.05.00-14-273/09</t>
  </si>
  <si>
    <t>18.62</t>
  </si>
  <si>
    <t>POKL.09.05.00-14-277/09</t>
  </si>
  <si>
    <t>18.63</t>
  </si>
  <si>
    <t>POKL.09.05.00-14-279/09</t>
  </si>
  <si>
    <t>18.64</t>
  </si>
  <si>
    <t>Stowarzyszenie Kultularno - Oświatowe Klub Ludzi Twórczych</t>
  </si>
  <si>
    <t>POKL.09.05.00-14-282/09</t>
  </si>
  <si>
    <t>18.65</t>
  </si>
  <si>
    <t>POKL.09.05.00-14-290/09</t>
  </si>
  <si>
    <t>18.66</t>
  </si>
  <si>
    <t>Firma Edukacyjno - Szkoleniowa "TANTUS" Elżbieta Górslska</t>
  </si>
  <si>
    <t>POKL.09.05.00-14-307/08</t>
  </si>
  <si>
    <t>18.67</t>
  </si>
  <si>
    <t>POKL.09.05.00-14-308/09</t>
  </si>
  <si>
    <t>18.68</t>
  </si>
  <si>
    <t>POKL.09.05.00-14-309/09</t>
  </si>
  <si>
    <t>18.69</t>
  </si>
  <si>
    <t>Stowarzyszenie Kulturalno-Oświatowe Klub Ludzi Twórczych</t>
  </si>
  <si>
    <t>POKL.09.05.00-14-313/09</t>
  </si>
  <si>
    <t>18.70</t>
  </si>
  <si>
    <t>Stowarzyszenie Mieszkańców Siecienia i Okolic na Rzecz Wspierania Aktywności Lokalnej</t>
  </si>
  <si>
    <t>POKL.09.05.00-14-318/09</t>
  </si>
  <si>
    <t>18.71</t>
  </si>
  <si>
    <t>Fundacja Przasnyska</t>
  </si>
  <si>
    <t>POKL.09.05.00-14-320/08</t>
  </si>
  <si>
    <t>18.72</t>
  </si>
  <si>
    <t>POKL.09.05.00-14-323/09</t>
  </si>
  <si>
    <t>18.73</t>
  </si>
  <si>
    <t>Aldona Olszewska / A-Consulting Aldona Olszewska</t>
  </si>
  <si>
    <t>POKL.09.05.00-14-325/09</t>
  </si>
  <si>
    <t>18.74</t>
  </si>
  <si>
    <t>POKL.09.05.00-14-335/08</t>
  </si>
  <si>
    <t>18.75</t>
  </si>
  <si>
    <t>POKL.09.05.00-14-342/08</t>
  </si>
  <si>
    <t>18.76</t>
  </si>
  <si>
    <t>Stowarzyszenie Rodziców i Przyjaciół Dzieci Niepełnosprawnych ,,Nadzieja" w Tłuszczu</t>
  </si>
  <si>
    <t>POKL.09.05.00-14-346/09</t>
  </si>
  <si>
    <t>18.77</t>
  </si>
  <si>
    <t>ANNA TCHÓRZEWSKA/TCHÓRZEWSKA ANNA MUZYKOTERAPIA MASAŻ DŹWIĘKIEM MIS TYBETAŃSKICH.</t>
  </si>
  <si>
    <t>POKL.09.05.00-14-351/08</t>
  </si>
  <si>
    <t>18.78</t>
  </si>
  <si>
    <t>POKL.09.05.00-14-352/08</t>
  </si>
  <si>
    <t>18.79</t>
  </si>
  <si>
    <t>POKL.09.05.00-14-353/08</t>
  </si>
  <si>
    <t>18.80</t>
  </si>
  <si>
    <t>Stowarzyszenie Kulturalno-Oświatowe "KOSEM"</t>
  </si>
  <si>
    <t>POKL.09.05.00-14-358/08</t>
  </si>
  <si>
    <t>18.81</t>
  </si>
  <si>
    <t xml:space="preserve">,,Kolalicja dla młodych" Fundusz Lokalny Ziemi Białobrzeskiej </t>
  </si>
  <si>
    <t>POKL.09.05.00-14-359/09</t>
  </si>
  <si>
    <t>18.82</t>
  </si>
  <si>
    <t>Stowarzyszenie Kulturalno -Oświatowe "KOSEM"</t>
  </si>
  <si>
    <t>POKL.09.05.00-14-363/08</t>
  </si>
  <si>
    <t>18.83</t>
  </si>
  <si>
    <t>Stowarzyszenie Rodziców i Nauczycieli "SZANSA"</t>
  </si>
  <si>
    <t>POKL.09.05.00-14-368/08</t>
  </si>
  <si>
    <t>18.84</t>
  </si>
  <si>
    <t>POKL.09.05.00-14-370/08</t>
  </si>
  <si>
    <t>18.85</t>
  </si>
  <si>
    <t>La feuille atelier językowe Ewy Hetmanek</t>
  </si>
  <si>
    <t>POKL.09.05.00-14-374/08</t>
  </si>
  <si>
    <t>18.86</t>
  </si>
  <si>
    <t>POKL.09.05.00-14-382/09</t>
  </si>
  <si>
    <t>18.87</t>
  </si>
  <si>
    <t>Firma Edukacyjno-Szkoleniowa "TANTUS" Elżbieta Góralska</t>
  </si>
  <si>
    <t>POKL.09.05.00-14-395/08</t>
  </si>
  <si>
    <t>18.88</t>
  </si>
  <si>
    <t>Centrum Szkoleń i Rozwoju Biznesu EURO-PARTNER</t>
  </si>
  <si>
    <t>POKL.09.05.00-14-400/08</t>
  </si>
  <si>
    <t>18.89</t>
  </si>
  <si>
    <t>Stowarzyszenie Kulturalno - Oświatowe KOSEM</t>
  </si>
  <si>
    <t>POKL.09.05.00-14-400/09</t>
  </si>
  <si>
    <t>18.90</t>
  </si>
  <si>
    <t>Tools - szkolenia i rozwój osobisty Kacper Woźniak</t>
  </si>
  <si>
    <t>POKL.09.05.00-14-409/08</t>
  </si>
  <si>
    <t>18.91</t>
  </si>
  <si>
    <t>Fundacja na Rzecz Szerzenia Przedsiębiorczości i Rozwoju Innowacji Technologicznych</t>
  </si>
  <si>
    <t>POKL.09.05.00-14-417/09</t>
  </si>
  <si>
    <t>18.92</t>
  </si>
  <si>
    <t>POKL.09.05.00-14-422/09</t>
  </si>
  <si>
    <t>18.93</t>
  </si>
  <si>
    <t>AGRO EDUKO FIRMA DORADCZO-SZKOLENIOWA IWONA MODZELEWSKA</t>
  </si>
  <si>
    <t>POKL.09.05.00-14-426/09</t>
  </si>
  <si>
    <t>18.94</t>
  </si>
  <si>
    <t>POKL.09.05.00-14-439/09</t>
  </si>
  <si>
    <t>18.95</t>
  </si>
  <si>
    <t>Stowarzyszenie "O UŚMIECH UCZNIA" przy Szkole Podstawowej nr 2 im. Janusza Korczaka w Błoniu</t>
  </si>
  <si>
    <t>POKL.09.05.00-14-440/09</t>
  </si>
  <si>
    <t>18.96</t>
  </si>
  <si>
    <t>Stowarzyszenie Rozwoju Wsi Nadbrzeż</t>
  </si>
  <si>
    <t>POKL.09.05.00-14-442/09</t>
  </si>
  <si>
    <t>18.97</t>
  </si>
  <si>
    <t>POKL.09.05.00-14-444/09</t>
  </si>
  <si>
    <t>18.98</t>
  </si>
  <si>
    <t>POKL.09.05.00-14-459/09</t>
  </si>
  <si>
    <t>18.99</t>
  </si>
  <si>
    <t>Stowarzyszenie Pomocy Osobom Niepełnosprawnym w Szydłowcu</t>
  </si>
  <si>
    <t>POKL.09.05.00-14-467/09</t>
  </si>
  <si>
    <t>18.100</t>
  </si>
  <si>
    <t>Fundacja na Rzecz Rozwoju Polskiego Rolnictwa</t>
  </si>
  <si>
    <t>POKL.09.05.00-14-490/09</t>
  </si>
  <si>
    <t>18.101</t>
  </si>
  <si>
    <t>AGRO LEARNING-CONSULTATION dr inż.. Dionizjusz Szymczykiewicz</t>
  </si>
  <si>
    <t>POKL.09.05.00-14-494/09</t>
  </si>
  <si>
    <t>18.102</t>
  </si>
  <si>
    <t xml:space="preserve">Ośrodek Dokształcania i Doskonalenia Zawodowego PPOR Z.Kochanowicz w Ostrołęce </t>
  </si>
  <si>
    <t>POKL.09.05.00-14-495/09</t>
  </si>
  <si>
    <t>18.103</t>
  </si>
  <si>
    <t>POKL.09.05.00-14-497/09</t>
  </si>
  <si>
    <t>18.104</t>
  </si>
  <si>
    <t>Zielonkowskie Forum Samorządowe</t>
  </si>
  <si>
    <t>POKL.09.05.00-14-498/09</t>
  </si>
  <si>
    <t>18.105</t>
  </si>
  <si>
    <t>Szkoła Montressori Aktywnego Rpzwoju Talentów SMART</t>
  </si>
  <si>
    <t>POKL.09.05.00-14-499/09</t>
  </si>
  <si>
    <t>18.106</t>
  </si>
  <si>
    <t>Zdzisław Kochanowicz/ Ośrodek Dokształcania i Doskonalenia Zawodowego w Ostrołęce</t>
  </si>
  <si>
    <t>POKL.09.05.00-14-500/09</t>
  </si>
  <si>
    <t>18.107</t>
  </si>
  <si>
    <t>POKL.09.05.00-14-503/09</t>
  </si>
  <si>
    <t>18.108</t>
  </si>
  <si>
    <t>KLS Partners Dariusz Kańtoch</t>
  </si>
  <si>
    <t>POKL.09.05.00-14-507/09</t>
  </si>
  <si>
    <t>18.109</t>
  </si>
  <si>
    <t>POKL.09.05.00-14-509/09</t>
  </si>
  <si>
    <t>18.110</t>
  </si>
  <si>
    <t>POKL.09.05.00-14-510/09</t>
  </si>
  <si>
    <t>18.111</t>
  </si>
  <si>
    <t>POKL.09.05.00-14-512/09</t>
  </si>
  <si>
    <t>18.112</t>
  </si>
  <si>
    <t>Białobrzeskie Towarzystwo Kulturalne</t>
  </si>
  <si>
    <t>POKL.09.05.00-14-517/09</t>
  </si>
  <si>
    <t>18.113</t>
  </si>
  <si>
    <t>Towarzystwo Przyjaciół Czarnolasu</t>
  </si>
  <si>
    <t>POKL.09.05.00-14-525/09</t>
  </si>
  <si>
    <t>18.114</t>
  </si>
  <si>
    <t>Instytut Rozwoju Przedsiębiorczości i Inicjatyw Społecznych</t>
  </si>
  <si>
    <t>POKL.09.05.00-14-532/09</t>
  </si>
  <si>
    <t>18.115</t>
  </si>
  <si>
    <t>Fundacja Prometeusz - szkolenia i ratownictwo</t>
  </si>
  <si>
    <t>POKL.09.05.00-14-533/09</t>
  </si>
  <si>
    <t>18.116</t>
  </si>
  <si>
    <t>POKL.09.05.00-14-541/09</t>
  </si>
  <si>
    <t>18.117</t>
  </si>
  <si>
    <t>POKL.09.05.00-14-542/09</t>
  </si>
  <si>
    <t>18.118</t>
  </si>
  <si>
    <t>POKL.09.05.00-14-544/09</t>
  </si>
  <si>
    <t>18.119</t>
  </si>
  <si>
    <t>POKL.09.05.00-14-551/09</t>
  </si>
  <si>
    <t>18.120</t>
  </si>
  <si>
    <t>Magdalena Domasik - Centrum Szkoleń Domasik</t>
  </si>
  <si>
    <t>POKL.09.05.00-14-562/09</t>
  </si>
  <si>
    <t>18.121</t>
  </si>
  <si>
    <t>POKL.09.05.00-14-569/09</t>
  </si>
  <si>
    <t>18.122</t>
  </si>
  <si>
    <t>POKL.09.05.00-14-570/09</t>
  </si>
  <si>
    <t>18.123</t>
  </si>
  <si>
    <t>Agencja Rozwoju Regionalnego Sp. z o.o.</t>
  </si>
  <si>
    <t>POKL.09.05.00-14-572/09</t>
  </si>
  <si>
    <t>18.124</t>
  </si>
  <si>
    <t>Joanna Maria Maciukiewicz/COACH&amp;MENTOR</t>
  </si>
  <si>
    <t>POKL.09.05.00-14-581/09</t>
  </si>
  <si>
    <t>18.125</t>
  </si>
  <si>
    <t>POKL.09.05.00-14-584/09</t>
  </si>
  <si>
    <t>18.126</t>
  </si>
  <si>
    <t>Stowarzyszenie Polskie Towarzystwo Dysleksji Towarzystwo Pomocy Dzieciom ze specjalnymi trudnościami w uczeniu się, oddział nr 33 w Mławie</t>
  </si>
  <si>
    <t>POKL.09.05.00-14-593/09</t>
  </si>
  <si>
    <t>18.127</t>
  </si>
  <si>
    <t>DISO Dorota  Macioch - Kowalska</t>
  </si>
  <si>
    <t>POKL.09.05.00-14-594/09</t>
  </si>
  <si>
    <t>18.128</t>
  </si>
  <si>
    <t>Stowarzyszenie " O USMIECH UCZNIA" przy Szkole Podstawowej nr 2 im. Janusza Korczaka w Błoniu</t>
  </si>
  <si>
    <t>POKL.09.05.00-14-596/09</t>
  </si>
  <si>
    <t>18.129</t>
  </si>
  <si>
    <t>POKL.09.05.00-14-605/09</t>
  </si>
  <si>
    <t>18.130</t>
  </si>
  <si>
    <t>POKL.09.05.00-14-612/09</t>
  </si>
  <si>
    <t>18.131</t>
  </si>
  <si>
    <t>POKL.09.05.00-14-621/09</t>
  </si>
  <si>
    <t>18.132</t>
  </si>
  <si>
    <t>POKL.09.05.00-14-624/09</t>
  </si>
  <si>
    <t>18.133</t>
  </si>
  <si>
    <t>Diecezja Łowicka/Agencja Reklamowa ,,VICTORIA"</t>
  </si>
  <si>
    <t>POKL.09.05.00-14-625/09</t>
  </si>
  <si>
    <t>18.134</t>
  </si>
  <si>
    <t>POKL.09.05.00-14-631/09</t>
  </si>
  <si>
    <t>18.135</t>
  </si>
  <si>
    <t>Towarzystwo Wiedzy Powszechnej Oddział Regionalny w Płocku</t>
  </si>
  <si>
    <t>POKL.09.05.00-14-634/09</t>
  </si>
  <si>
    <t>18.136</t>
  </si>
  <si>
    <t>POKL.09.05.00-14-635/09</t>
  </si>
  <si>
    <t>18.137</t>
  </si>
  <si>
    <t>Stowarzyszeniem Lokalna Grupa Działania "Razem dla Rozwoju"</t>
  </si>
  <si>
    <t>POKL.09.05.00-14-641/09</t>
  </si>
  <si>
    <t>18.138</t>
  </si>
  <si>
    <t>Izba Gospodarcza Regionu Płockiego</t>
  </si>
  <si>
    <t>POKL.09.05.00-14-643/09</t>
  </si>
  <si>
    <t>18.139</t>
  </si>
  <si>
    <t>Stowarzyszenie Rodzin Katolickich Diecezji Płockiej</t>
  </si>
  <si>
    <t>POKL.09.05.00-14-645/09</t>
  </si>
  <si>
    <t>18.140</t>
  </si>
  <si>
    <t>POKL.09.05.00-14-650/09</t>
  </si>
  <si>
    <t>18.141</t>
  </si>
  <si>
    <t xml:space="preserve">Fundacja Civis Polonus  </t>
  </si>
  <si>
    <t>POKL.09.05.00-14-651/09</t>
  </si>
  <si>
    <t>18.142</t>
  </si>
  <si>
    <t>Stowarzyszenie Kastor - Inicjatywa dla Rozwoju</t>
  </si>
  <si>
    <t>POKL.09.05.00-14-661/09</t>
  </si>
  <si>
    <t>18.143</t>
  </si>
  <si>
    <t>POKL.09.05.00-14-662/09</t>
  </si>
  <si>
    <t>18.144</t>
  </si>
  <si>
    <t>Fundacja "KOOPERACJA"</t>
  </si>
  <si>
    <t>POKL.09.05.00-14-667/09</t>
  </si>
  <si>
    <t>18.145</t>
  </si>
  <si>
    <t>Agencja Nasienna Sp. z o.o.</t>
  </si>
  <si>
    <t>POKL.09.05.00-14-668/09</t>
  </si>
  <si>
    <t>18.146</t>
  </si>
  <si>
    <t>Stowarzyszenie Edukacyjne "Nauka-Rozwój"</t>
  </si>
  <si>
    <t>POKL.09.05.00-14-675/09</t>
  </si>
  <si>
    <t>18.147</t>
  </si>
  <si>
    <t>Powiat Węgrowski/Liceum Ogólnokształcące im. Marii Sadzewiczowej w Łochowie</t>
  </si>
  <si>
    <t>POKL.09.05.00-14-688/09</t>
  </si>
  <si>
    <t>18.148</t>
  </si>
  <si>
    <t>Regionalne Stowarzyszenie Kulturalno - Oświatowe "Kornel"</t>
  </si>
  <si>
    <t>POKL.09.05.00-14-693/09</t>
  </si>
  <si>
    <t>18.149</t>
  </si>
  <si>
    <t>POKL.09.05.00-14-699/09</t>
  </si>
  <si>
    <t>18.150</t>
  </si>
  <si>
    <t>Stowarzyszenie Rozwoju Wsi Alojzów i Okolic</t>
  </si>
  <si>
    <t>POKL.09.05.00-14-705/09</t>
  </si>
  <si>
    <t>18.151</t>
  </si>
  <si>
    <t>Regionalne Stowarzyszenie Oświatowe "RAZEM"</t>
  </si>
  <si>
    <t>POKL.09.05.00-14-737/09</t>
  </si>
  <si>
    <t>18.152</t>
  </si>
  <si>
    <t>POKL.09.05.00-14-738/09</t>
  </si>
  <si>
    <t>18.153</t>
  </si>
  <si>
    <t>Stowarzyszenie Ludowy Klub Sportowy Wektra Dziewule</t>
  </si>
  <si>
    <t>POKL.09.05.00-14-741/09</t>
  </si>
  <si>
    <t>18.154</t>
  </si>
  <si>
    <t>Stowarzyszenie Federacja Stowarzyszeń Naukowo-Technicznych NOT Rada w Ciechanowie</t>
  </si>
  <si>
    <t>POKL.09.05.00-14-743/09</t>
  </si>
  <si>
    <t>18.155</t>
  </si>
  <si>
    <t>POKL.09.05.00-14-745/09</t>
  </si>
  <si>
    <t>18.156</t>
  </si>
  <si>
    <t>Stowarzyszenie Przestrzeń</t>
  </si>
  <si>
    <t>POKL.09.05.00-14-748/09</t>
  </si>
  <si>
    <t>18.157</t>
  </si>
  <si>
    <t>Andrzej Marczuk/ MGR INŻ Andrzej Marczuk</t>
  </si>
  <si>
    <t>POKL.09.05.00-14-762/09</t>
  </si>
  <si>
    <t>18.158</t>
  </si>
  <si>
    <t>Stowarzyszenie Nadzieja</t>
  </si>
  <si>
    <t>POKL.09.05.00-14-766/09</t>
  </si>
  <si>
    <t>18.159</t>
  </si>
  <si>
    <t>POKL.09.05.00-14-780/09</t>
  </si>
  <si>
    <t>18.160</t>
  </si>
  <si>
    <t>POKL.09.05.00-14-784/09</t>
  </si>
  <si>
    <t>18.161</t>
  </si>
  <si>
    <t>Stowarzyszenie ,,NASZA PRZYSZŁOŚC"</t>
  </si>
  <si>
    <t>POKL.09.05.00-14-796/09</t>
  </si>
  <si>
    <t>18.162</t>
  </si>
  <si>
    <t>Fundacja Promocji i Rozwoju ,,Lepszy Gostynin"</t>
  </si>
  <si>
    <t>POKL.09.05.00-14-802/09</t>
  </si>
  <si>
    <t>18.163</t>
  </si>
  <si>
    <t>Stowarzyszenie ,,EGIDA"</t>
  </si>
  <si>
    <t>POKL.09.05.00-14-814/09</t>
  </si>
  <si>
    <t>18.164</t>
  </si>
  <si>
    <t>Ochotnicza Straż Pożarna w Dziewulach</t>
  </si>
  <si>
    <t>POKL.09.05.00-14-816/09</t>
  </si>
  <si>
    <t>18.165</t>
  </si>
  <si>
    <t>Wdrażanie działania 7.1  RPO WM</t>
  </si>
  <si>
    <t>19.1</t>
  </si>
  <si>
    <t>20.1</t>
  </si>
  <si>
    <t>Wdrażanie działania 7.2.1 POKL</t>
  </si>
  <si>
    <t>21.1</t>
  </si>
  <si>
    <t xml:space="preserve">Wojciech Marjankowski działający pod firmą The Tower </t>
  </si>
  <si>
    <t>POKL.07.02.01-14-001/08</t>
  </si>
  <si>
    <t>21.2</t>
  </si>
  <si>
    <t>KOOPERACJA</t>
  </si>
  <si>
    <t>POKL.07.02.01-14-014/09</t>
  </si>
  <si>
    <t>21.3</t>
  </si>
  <si>
    <t>Alexander</t>
  </si>
  <si>
    <t>POKL.07.02.01-14-018/08</t>
  </si>
  <si>
    <t>21.4</t>
  </si>
  <si>
    <t>Warszawskie Koło Polskiego Stowarzyszenia na Rzecz Osób z Upośledzeniem Umysłowym</t>
  </si>
  <si>
    <t>POKL.07.02.01-14-021/09</t>
  </si>
  <si>
    <t>21.5</t>
  </si>
  <si>
    <t>Marek Osiński/Centrum Biznesu</t>
  </si>
  <si>
    <t>POKL.07.02.01-14-027/09</t>
  </si>
  <si>
    <t>21.6</t>
  </si>
  <si>
    <t>Zakład Doskonalenia Zawodowego w Kielcach</t>
  </si>
  <si>
    <t>POKL.07.02.01-14-028/09</t>
  </si>
  <si>
    <t>21.7</t>
  </si>
  <si>
    <t>Fundacja TUS</t>
  </si>
  <si>
    <t>POKL.07.02.01-14-035/08</t>
  </si>
  <si>
    <t>21.8</t>
  </si>
  <si>
    <t>Marian MakowskiMakbud Centrum Edukacyjne "Omega" Marian Makowski</t>
  </si>
  <si>
    <t>POKL.07.02.01-14-036/09</t>
  </si>
  <si>
    <t>21.9</t>
  </si>
  <si>
    <t>FUNDACJA ,,NORMALNA PRZYSZŁOŚĆ"</t>
  </si>
  <si>
    <t>POKL.07.02.01-14-045/09</t>
  </si>
  <si>
    <t>21.10</t>
  </si>
  <si>
    <t>Polski Komitet Pomocy Społecznej Rada Naczelna</t>
  </si>
  <si>
    <t>POKL.07.02.01-14-049/09</t>
  </si>
  <si>
    <t>21.11</t>
  </si>
  <si>
    <t>Jacek Fijałkowski/Traner Jacek Fijałkowski</t>
  </si>
  <si>
    <t>POKL.07.02.01-14-055/09</t>
  </si>
  <si>
    <t>21.12</t>
  </si>
  <si>
    <t>Stowarzyszenie na rzecz Integracji Społecznej "Pro Nobis"</t>
  </si>
  <si>
    <t>POKL.07.02.01-14-056/08</t>
  </si>
  <si>
    <t>21.13</t>
  </si>
  <si>
    <t>Towarzystwo Psychoprofilaktyczne Oddział Warszawa</t>
  </si>
  <si>
    <t>POKL.07.02.01-14-059/08</t>
  </si>
  <si>
    <t>21.14</t>
  </si>
  <si>
    <t>MANZANA Fundacja Rozwoju Umiejętności Psychospołecznych</t>
  </si>
  <si>
    <t>POKL.07.02.01-14-063/09</t>
  </si>
  <si>
    <t>21.15</t>
  </si>
  <si>
    <t>Stowarzyszenie Pomocy Osobom z Problemami Emocjonalnymi SPOZA</t>
  </si>
  <si>
    <t>POKL.07.02.01-14-068/09</t>
  </si>
  <si>
    <t>21.16</t>
  </si>
  <si>
    <t>POKL.07.02.01-14-073/08</t>
  </si>
  <si>
    <t>21.17</t>
  </si>
  <si>
    <t>POKL.07.02.01-14-074/09</t>
  </si>
  <si>
    <t>21.18</t>
  </si>
  <si>
    <t>POKL.07.02.01-14-078/08</t>
  </si>
  <si>
    <t>21.19</t>
  </si>
  <si>
    <t>Katolickie Stowarzyszenie Pomocy im. Brata Alberta w Płocku</t>
  </si>
  <si>
    <t>POKL.07.02.01-14-084/09</t>
  </si>
  <si>
    <t>21.20</t>
  </si>
  <si>
    <t>Centrum Kształcenia Specjalistycznego Polskiej Korporacji Biznesu Polbi Spółka z Ograniczoną Odpowiedzialnością</t>
  </si>
  <si>
    <t>POKL.07.02.01-14-087/09</t>
  </si>
  <si>
    <t>21.21</t>
  </si>
  <si>
    <t>Centrum Biznesu i Promocji Kadr Sp. z o.o.</t>
  </si>
  <si>
    <t>POKL.07.02.01-14-090/09</t>
  </si>
  <si>
    <t>21.22</t>
  </si>
  <si>
    <t>Stowarzyszenie Od-Do</t>
  </si>
  <si>
    <t>POKL.07.02.01-14-093/08</t>
  </si>
  <si>
    <t>21.23</t>
  </si>
  <si>
    <t>Instytut Energetyki, Oddział Techniki Grzewczej i Sanitarnej w Radomiu</t>
  </si>
  <si>
    <t>POKL.07.02.01-14-097/09</t>
  </si>
  <si>
    <t>21.24</t>
  </si>
  <si>
    <t>Tadeusz Buzarewicz, Akademia Szybkiej Nauki Tadeusz Buzarewicz</t>
  </si>
  <si>
    <t>POKL.07.02.01-14-102/09</t>
  </si>
  <si>
    <t>21.25</t>
  </si>
  <si>
    <t>Creator Sp.z o.o</t>
  </si>
  <si>
    <t>POKL.07.02.01-14-111/09</t>
  </si>
  <si>
    <t>21.26</t>
  </si>
  <si>
    <t>Creator Spółka z ograniczoną odpowiedzialnością</t>
  </si>
  <si>
    <t>POKL.07.02.01-14-112/09</t>
  </si>
  <si>
    <t>21.27</t>
  </si>
  <si>
    <t>Zbigniew Piłatkowski Ośrodek Szkoleniowy Mentor Zbigniew Piłatkowski</t>
  </si>
  <si>
    <t>POKL.07.02.01-14-115/09</t>
  </si>
  <si>
    <t>21.28</t>
  </si>
  <si>
    <t>POKL.07.02.01-14-116/09</t>
  </si>
  <si>
    <t>21.29</t>
  </si>
  <si>
    <t>POKL.07.02.01-14-118/09</t>
  </si>
  <si>
    <t>21.30</t>
  </si>
  <si>
    <t>Knowledge Sp. z o.o.</t>
  </si>
  <si>
    <t>POKL.07.02.01-14-120/09</t>
  </si>
  <si>
    <t>21.31</t>
  </si>
  <si>
    <t>Polska Giełda Pracy Sp.zo.o</t>
  </si>
  <si>
    <t>POKL.07.02.01-14-137/09</t>
  </si>
  <si>
    <t>21.32</t>
  </si>
  <si>
    <t>Agnieszka Halina Kramm/,,AGNIS" Centrum Psychoterapii i Rozwoju</t>
  </si>
  <si>
    <t>POKL.07.02.01-14-139/09</t>
  </si>
  <si>
    <t>21.33</t>
  </si>
  <si>
    <t>Powiślańska Fundacja Społeczna</t>
  </si>
  <si>
    <t>POKL.07.02.01-14-144/09</t>
  </si>
  <si>
    <t>21.34</t>
  </si>
  <si>
    <t>Katarzyna Beata Warszawska "Katarina, Katiusza KATARZYNA WARSZAWSKA</t>
  </si>
  <si>
    <t>POKL.07.02.01-14-150/09</t>
  </si>
  <si>
    <t>21.35</t>
  </si>
  <si>
    <t>POKL.07.02.01-14-153/09</t>
  </si>
  <si>
    <t>21.36</t>
  </si>
  <si>
    <t>POKL.07.02.01-14-169/09</t>
  </si>
  <si>
    <t>21.37</t>
  </si>
  <si>
    <t>NS Konsulting sp zoo</t>
  </si>
  <si>
    <t>POKL.07.02.01-14-175/09</t>
  </si>
  <si>
    <t>21.38</t>
  </si>
  <si>
    <t>Fundacja Dzieciom "Zdążyć z pomocą"</t>
  </si>
  <si>
    <t>POKL.07.02.01-14-185/09</t>
  </si>
  <si>
    <t>21.39</t>
  </si>
  <si>
    <t>Fundacja ,,Światło"</t>
  </si>
  <si>
    <t>POKL.07.02.01-14-186/09</t>
  </si>
  <si>
    <t>21.40</t>
  </si>
  <si>
    <t>Fundacja Międzynarodowe Centrum Kształcenia i Europeistyki</t>
  </si>
  <si>
    <t>POKL.07.02.01-14-187/09</t>
  </si>
  <si>
    <t>21.41</t>
  </si>
  <si>
    <t>Polska Fundacja Pomocy Dzieciom Niedosłyszącym ECHO</t>
  </si>
  <si>
    <t>POKL.07.02.01-14-195/09</t>
  </si>
  <si>
    <t>21.42</t>
  </si>
  <si>
    <t>SMG/KRC Poland Media Spółka Akcyjna</t>
  </si>
  <si>
    <t>POKL.07.02.01-14-203/09</t>
  </si>
  <si>
    <t>21.43</t>
  </si>
  <si>
    <t>Fundacja Drabina Rozwoju</t>
  </si>
  <si>
    <t>POKL.07.02.01-14-206/09</t>
  </si>
  <si>
    <t>21.44</t>
  </si>
  <si>
    <t>Pracownia Satysfakcji Sp. z o.o.</t>
  </si>
  <si>
    <t>POKL.07.02.01-14-210/09</t>
  </si>
  <si>
    <t>21.45</t>
  </si>
  <si>
    <t>Instytut Maszyn Matematycznych</t>
  </si>
  <si>
    <t>POKL.07.02.01-14-211/09</t>
  </si>
  <si>
    <t>21.46</t>
  </si>
  <si>
    <t>Stowarzyszenie Centrum Wspierania Aktywności Lokalnej CAL</t>
  </si>
  <si>
    <t>POKL.07.02.01-14-212/09</t>
  </si>
  <si>
    <t>21.47</t>
  </si>
  <si>
    <t xml:space="preserve">Funadacja SYNAPSIS </t>
  </si>
  <si>
    <t>POKL.07.02.01-14-214/09</t>
  </si>
  <si>
    <t>21.48</t>
  </si>
  <si>
    <t>POKL.07.02.01-14-219/09</t>
  </si>
  <si>
    <t>21.49</t>
  </si>
  <si>
    <t>Akademia Leona Koźmińskiego</t>
  </si>
  <si>
    <t>POKL.07.02.01-14-222/09</t>
  </si>
  <si>
    <t>21.50</t>
  </si>
  <si>
    <t>Instytut Rozwoju Służb Społecznych</t>
  </si>
  <si>
    <t>POKL.07.02.01-14-233/09</t>
  </si>
  <si>
    <t>21.51</t>
  </si>
  <si>
    <t>ABAKUS Konsulting R. Żmuda Sp.j.</t>
  </si>
  <si>
    <t>POKL.07.02.01-14-234/09</t>
  </si>
  <si>
    <t>21.52</t>
  </si>
  <si>
    <t>POKL.07.02.01-14-239/09</t>
  </si>
  <si>
    <t>21.53</t>
  </si>
  <si>
    <t>Patryk Włodzimierz Le Nart /Międzynarodowa Szkoła Barmanów i Sommelierów</t>
  </si>
  <si>
    <t>POKL.07.02.01-14-242/09</t>
  </si>
  <si>
    <t>21.54</t>
  </si>
  <si>
    <t>Polska Organizacja Pracodawców Osób Niepełnosprawnych</t>
  </si>
  <si>
    <t>POKL.07.02.01-14-245/09</t>
  </si>
  <si>
    <t>21.55</t>
  </si>
  <si>
    <t>Polskie Forum Osób Niepełnosprawnych</t>
  </si>
  <si>
    <t>POKL.07.02.01-14-247/09</t>
  </si>
  <si>
    <t>21.56</t>
  </si>
  <si>
    <t>Mazowieckie Centrum Neuropsychiatrii i Rehabilitacji Dzieci i Młodzieży w Zagórzu k/Warszawy</t>
  </si>
  <si>
    <t>POKL.07.02.01-14-252/09</t>
  </si>
  <si>
    <t>21.57</t>
  </si>
  <si>
    <t>Alina Rutkowska, Iwona Rynkiewicz Kobza SC - CONSUS Centrum Kształcenia i Doskonalenia Zawodowego Szkoła Języków Obcych</t>
  </si>
  <si>
    <t>POKL.07.02.01-14-256/09</t>
  </si>
  <si>
    <t>21.58</t>
  </si>
  <si>
    <t>Stowarzyszenie "Forum idei Europejskiej"</t>
  </si>
  <si>
    <t>POKL.07.02.01-14-258/09</t>
  </si>
  <si>
    <t>21.59</t>
  </si>
  <si>
    <t>Akademia Humanistyczna im. A. Gieysztora</t>
  </si>
  <si>
    <t>POKL.07.02.01-14-260/09</t>
  </si>
  <si>
    <t>21.60</t>
  </si>
  <si>
    <t>Stowarzyszenie na Rzecz Kobiet i Inicjatyw Społecznych „PRO SOCIAL”.</t>
  </si>
  <si>
    <t>POKL.07.02.01-14-264/09</t>
  </si>
  <si>
    <t>21.61</t>
  </si>
  <si>
    <t>Caritas Diecezji Siedleckiej</t>
  </si>
  <si>
    <t>POKL.07.02.01-14-268/09</t>
  </si>
  <si>
    <t>21.62</t>
  </si>
  <si>
    <t>Z.Dubicki / Navigator Training Direction</t>
  </si>
  <si>
    <t>POKL.07.02.01-14-277/09</t>
  </si>
  <si>
    <t>21.63</t>
  </si>
  <si>
    <t>WYG International Spółka z ograniczoną odpowiedzialnością</t>
  </si>
  <si>
    <t>POKL.07.02.01-14-279/09</t>
  </si>
  <si>
    <t>21.64</t>
  </si>
  <si>
    <t>Wdrażanie działania 7.2.2 POKL</t>
  </si>
  <si>
    <t>22.1</t>
  </si>
  <si>
    <t>Stowarzyszenie "Radomskie Centrum Przedsiębiorczości"</t>
  </si>
  <si>
    <t>POKL.07.02.02-14-003/08</t>
  </si>
  <si>
    <t>22.2</t>
  </si>
  <si>
    <t>Stowarzyszenie Biuro Obsługi Ruchu Inicjatyw Społecznych Boris</t>
  </si>
  <si>
    <t>POKL.07.02.02-14-008/08</t>
  </si>
  <si>
    <t>22.3</t>
  </si>
  <si>
    <t>FORUM IDEI EUROPEJSKIEJ</t>
  </si>
  <si>
    <t>POKL.07.02.02-14-010/08</t>
  </si>
  <si>
    <t>22.4</t>
  </si>
  <si>
    <t>POKL.07.02.02-14-010/09</t>
  </si>
  <si>
    <t>22.5</t>
  </si>
  <si>
    <t>POKL.07.02.02-14-014/09</t>
  </si>
  <si>
    <t>22.6</t>
  </si>
  <si>
    <t>Ogólnopolskie Stowarzyszenie Świadczące Pomoc Osobom Poszkodowanym w Wypadkach Komunikacyjnych Trzeźwy Kierowca</t>
  </si>
  <si>
    <t>POKL.07.02.02-14-016/08</t>
  </si>
  <si>
    <t>22.7</t>
  </si>
  <si>
    <t>Krajowa Rada Spółdzielcza</t>
  </si>
  <si>
    <t>POKL.07.02.02-14-017/08</t>
  </si>
  <si>
    <t>22.8</t>
  </si>
  <si>
    <t>POKL.07.02.02-14-017/10</t>
  </si>
  <si>
    <t>22.9</t>
  </si>
  <si>
    <t>Stowarzyszenie Krajowy Ruch Ekologiczno - Spoleczny</t>
  </si>
  <si>
    <t>POKL.07.02.02-14-022/08</t>
  </si>
  <si>
    <t>22.10</t>
  </si>
  <si>
    <t>Fundacja Inicjatyw Społeczno - Ekonomicznych</t>
  </si>
  <si>
    <t>POKL.07.02.02-14-027/08</t>
  </si>
  <si>
    <t>22.11</t>
  </si>
  <si>
    <t>Fundacja Pomocy Bezrobotnym i bezdomnym "Domus et Labor"</t>
  </si>
  <si>
    <t>POKL.07.02.02-14-028/10</t>
  </si>
  <si>
    <t>22.12</t>
  </si>
  <si>
    <t>POKL.07.02.02-14-037/08</t>
  </si>
  <si>
    <t>22.13</t>
  </si>
  <si>
    <t xml:space="preserve">Towarzystwo Produkcyjno - Handlowe Sp. z o.o. </t>
  </si>
  <si>
    <t>POKL.07.02.02-14-037/10</t>
  </si>
  <si>
    <t>22.14</t>
  </si>
  <si>
    <t>POKL.07.02.02-14-038/09</t>
  </si>
  <si>
    <t>22.15</t>
  </si>
  <si>
    <t>Fundacja Pomocy Bezrobotnym i Bezdomnym "Domus et Labor"</t>
  </si>
  <si>
    <t>POKL.07.02.02-14-040/08</t>
  </si>
  <si>
    <t>22.16</t>
  </si>
  <si>
    <t>Fundacja Rozwoju Społeczeństwa Obywatelskiego</t>
  </si>
  <si>
    <t>POKL.07.02.02-14-042/08</t>
  </si>
  <si>
    <t>22.17</t>
  </si>
  <si>
    <t>POKL.07.02.02-14-042/09</t>
  </si>
  <si>
    <t>22.18</t>
  </si>
  <si>
    <t>Fundacja Bez Względu Na Niepogoę</t>
  </si>
  <si>
    <t>POKL.07.02.02-14-045/08</t>
  </si>
  <si>
    <t>22.19</t>
  </si>
  <si>
    <t>POKL.07.02.02-14-082/09</t>
  </si>
  <si>
    <t>22.20</t>
  </si>
  <si>
    <t>Wdrażanie działania 7.3 POKL</t>
  </si>
  <si>
    <t>23.1</t>
  </si>
  <si>
    <t>Fundacja Awangarda</t>
  </si>
  <si>
    <t>POKL.07.03.00-14-004/09</t>
  </si>
  <si>
    <t>23.2</t>
  </si>
  <si>
    <t>Wojciech Przemysław Zieliński/ Consulting - Serwis - Szkolenia Wojciech Zieliński</t>
  </si>
  <si>
    <t>POKL.07.03.00-14-008/09</t>
  </si>
  <si>
    <t>23.3</t>
  </si>
  <si>
    <t>Ochotnicza Straż Pożarna w Chorzelach</t>
  </si>
  <si>
    <t>POKL.07.03.00-14-014/09</t>
  </si>
  <si>
    <t>23.4</t>
  </si>
  <si>
    <t>POKL.07.03.00-14-015/09</t>
  </si>
  <si>
    <t>23.5</t>
  </si>
  <si>
    <t>Ochotnicza Straż Pożarna w Lelisie</t>
  </si>
  <si>
    <t>POKL.07.03.00-14-019/09</t>
  </si>
  <si>
    <t>23.6</t>
  </si>
  <si>
    <t>Stowarzyszenie "O uśmiech dziecka" przy Szkole Podstawowej Nr 2 im. Janusza Korczaka w Błoniu</t>
  </si>
  <si>
    <t>POKL.07.03.00-14-020/09</t>
  </si>
  <si>
    <t>23.7</t>
  </si>
  <si>
    <t>POKL.07.03.00-14-025/09</t>
  </si>
  <si>
    <t>23.8</t>
  </si>
  <si>
    <t>POKL.07.03.00-14-035/09</t>
  </si>
  <si>
    <t>23.9</t>
  </si>
  <si>
    <t>Paweł Tekielski/ Kaspa</t>
  </si>
  <si>
    <t>POKL.07.03.00-14-043/09</t>
  </si>
  <si>
    <t>23.10</t>
  </si>
  <si>
    <t>POKL.07.03.00-14-044/09</t>
  </si>
  <si>
    <t>23.11</t>
  </si>
  <si>
    <t>Stowarzyszenie Milośników Jedlni Letnisko</t>
  </si>
  <si>
    <t>POKL.07.03.00-14-046/09</t>
  </si>
  <si>
    <t>23.12</t>
  </si>
  <si>
    <t>Fundacja Partnerska Grupa Lokalnego Działania ,,Ciuchcia Krasińskich"</t>
  </si>
  <si>
    <t>POKL.07.03.00-14-057/09</t>
  </si>
  <si>
    <t>23.13</t>
  </si>
  <si>
    <t>Fundacja Gospodarcza im.Karola Marcinkowskiego w Ciechanowie</t>
  </si>
  <si>
    <t>POKL.07.03.00-14-058/08</t>
  </si>
  <si>
    <t>23.14</t>
  </si>
  <si>
    <t>Federacja Stowarzyszeń Naukowo Technicznych NOT Rada Regionalna w Ostroęce</t>
  </si>
  <si>
    <t>POKL.07.03.00-14-058/09</t>
  </si>
  <si>
    <t>23.15</t>
  </si>
  <si>
    <t>POKL.07.03.00-14-059/08</t>
  </si>
  <si>
    <t>23.16</t>
  </si>
  <si>
    <t>POKL.07.03.00-14-059/09</t>
  </si>
  <si>
    <t>23.17</t>
  </si>
  <si>
    <t>POKL.07.03.00-14-060/09</t>
  </si>
  <si>
    <t>23.18</t>
  </si>
  <si>
    <t>Ochotnicza Straż Pożarna w Wyszogrodzie</t>
  </si>
  <si>
    <t>POKL.07.03.00-14-065/10</t>
  </si>
  <si>
    <t>23.19</t>
  </si>
  <si>
    <t>POKL.07.03.00-14-067/08</t>
  </si>
  <si>
    <t>23.20</t>
  </si>
  <si>
    <t>Towarzystwo Przyjaciół Ziemi Krasnosieleckiej</t>
  </si>
  <si>
    <t>POKL.07.03.00-14-067/09</t>
  </si>
  <si>
    <t>23.21</t>
  </si>
  <si>
    <t>Towarzystwo Przyjaciół Ziemi Krasnosielckiej</t>
  </si>
  <si>
    <t>POKL.07.03.00-14-068/09</t>
  </si>
  <si>
    <t>23.22</t>
  </si>
  <si>
    <t>POKL.07.03.00-14-069/09</t>
  </si>
  <si>
    <t>23.23</t>
  </si>
  <si>
    <t>Stowarzyszenie Wspierania Inicjatyw Społecznych Ziemi Płońskiej</t>
  </si>
  <si>
    <t>POKL.07.03.00-14-070/08</t>
  </si>
  <si>
    <t>23.24</t>
  </si>
  <si>
    <t>POKL.07.03.00-14-071/08</t>
  </si>
  <si>
    <t>23.25</t>
  </si>
  <si>
    <t xml:space="preserve">Ludowe Towarzystwo Naukowo-Kulturalne </t>
  </si>
  <si>
    <t>POKL.07.03.00-14-074/09</t>
  </si>
  <si>
    <t>23.26</t>
  </si>
  <si>
    <t xml:space="preserve">Stowarzyszenie Kastor - Inicjatywa dla Rozwoju </t>
  </si>
  <si>
    <t>POKL.07.03.00-14-076/10</t>
  </si>
  <si>
    <t>23.27</t>
  </si>
  <si>
    <t>Stowarzyszenie Dzieci Poszkodowanych w Wypadkach Drogowych i Losowych Dzieciątka Jezus</t>
  </si>
  <si>
    <t>POKL.07.03.00-14-077/09</t>
  </si>
  <si>
    <t>23.28</t>
  </si>
  <si>
    <t>Stowarzyszenie Partnerstwa i Rozwoju</t>
  </si>
  <si>
    <t>POKL.07.03.00-14-078/09</t>
  </si>
  <si>
    <t>23.29</t>
  </si>
  <si>
    <t>Marzenna Barbara Kruszewska, Maria Ewa Rygorowicz - Centrum Edukacji Językowej i Artystycznej MAXIMA SC</t>
  </si>
  <si>
    <t>POKL.07.03.00-14-088/09</t>
  </si>
  <si>
    <t>23.30</t>
  </si>
  <si>
    <t>Rzymskokatolicka Parafia św. Mikołaja w Miszewku Strzałkowskim</t>
  </si>
  <si>
    <t>POKL.07.03.00-14-089/09</t>
  </si>
  <si>
    <t>23.31</t>
  </si>
  <si>
    <t>Stowarzyszenie na Rzecz Gminy Dzierzążnia</t>
  </si>
  <si>
    <t>POKL.07.03.00-14-092/09</t>
  </si>
  <si>
    <t>23.32</t>
  </si>
  <si>
    <t>POKL.07.03.00-14-095/09</t>
  </si>
  <si>
    <t>23.33</t>
  </si>
  <si>
    <t>POKL.07.03.00-14-095/10</t>
  </si>
  <si>
    <t>23.34</t>
  </si>
  <si>
    <t>Obchody dnia ś. Hubertusa elementem integracji mieszkańców gminy Łąck - krainy łowów i koni</t>
  </si>
  <si>
    <t>POKL.07.03.00-14-096/09</t>
  </si>
  <si>
    <t>23.35</t>
  </si>
  <si>
    <t>POKL.07.03.00-14-099/09</t>
  </si>
  <si>
    <t>23.36</t>
  </si>
  <si>
    <t>POKL.07.03.00-14-100/09</t>
  </si>
  <si>
    <t>23.37</t>
  </si>
  <si>
    <t>POKL.07.03.00-14-100/10</t>
  </si>
  <si>
    <t>23.38</t>
  </si>
  <si>
    <t>POKL.07.03.00-14-104/10</t>
  </si>
  <si>
    <t>23.39</t>
  </si>
  <si>
    <t>POKL.07.03.00-14-108/09</t>
  </si>
  <si>
    <t>23.40</t>
  </si>
  <si>
    <t>Rafał Siemieniecki/BEAUTY SOURCE RAFAŁ SIEMIENIECKI</t>
  </si>
  <si>
    <t>POKL.07.03.00-14-111/08</t>
  </si>
  <si>
    <t>23.41</t>
  </si>
  <si>
    <t>Rafał Siemieniecki/BEAUTY SOURSE RAFAŁ SIEMIENIECKI</t>
  </si>
  <si>
    <t>POKL.07.03.00-14-112/08</t>
  </si>
  <si>
    <t>23.42</t>
  </si>
  <si>
    <t>POKL.07.03.00-14-113/08</t>
  </si>
  <si>
    <t>23.43</t>
  </si>
  <si>
    <t>,,Eridea Agnieszka Różycka"</t>
  </si>
  <si>
    <t>POKL.07.03.00-14-113/09</t>
  </si>
  <si>
    <t>23.44</t>
  </si>
  <si>
    <t>POKL.07.03.00-14-114/08</t>
  </si>
  <si>
    <t>23.45</t>
  </si>
  <si>
    <t>POKL.07.03.00-14-114/09</t>
  </si>
  <si>
    <t>23.46</t>
  </si>
  <si>
    <t>POKL.07.03.00-14-115/08</t>
  </si>
  <si>
    <t>23.47</t>
  </si>
  <si>
    <t>POKL.07.03.00-14-117/09</t>
  </si>
  <si>
    <t>23.48</t>
  </si>
  <si>
    <t>Stowarzyszenie Terapeutów</t>
  </si>
  <si>
    <t>POKL.07.03.00-14-118/09</t>
  </si>
  <si>
    <t>23.49</t>
  </si>
  <si>
    <t>Stowarzyszenie Rozwoju Gmin i Miast Powiatu garwolińskiego</t>
  </si>
  <si>
    <t>POKL.07.03.00-14-127/10</t>
  </si>
  <si>
    <t>23.50</t>
  </si>
  <si>
    <t>Stowarzyszenie Rodziców i Przyjaciół Dzieci Niepełnosprawnych "Nadzieja" w Tłuszczu</t>
  </si>
  <si>
    <t>POKL.07.03.00-14-129/09</t>
  </si>
  <si>
    <t>23.51</t>
  </si>
  <si>
    <t>Katolickie Stowarzyszenie Młodzieży Djecezji Drohiczyńskiej</t>
  </si>
  <si>
    <t>POKL.07.03.00-14-132/08</t>
  </si>
  <si>
    <t>23.52</t>
  </si>
  <si>
    <t>POKL.07.03.00-14-135/09</t>
  </si>
  <si>
    <t>23.53</t>
  </si>
  <si>
    <t>Stowarzyszenie Oświatowe SYCYNA</t>
  </si>
  <si>
    <t>POKL.07.03.00-14-136/09</t>
  </si>
  <si>
    <t>23.54</t>
  </si>
  <si>
    <t>POKL.07.03.00-14-145/09</t>
  </si>
  <si>
    <t>23.55</t>
  </si>
  <si>
    <t>POKL.07.03.00-14-147/08</t>
  </si>
  <si>
    <t>23.56</t>
  </si>
  <si>
    <t>Stowarzyszenie Kulturalno-Oświatowe ,,Nadzieja"</t>
  </si>
  <si>
    <t>POKL.07.03.00-14-148/08</t>
  </si>
  <si>
    <t>23.57</t>
  </si>
  <si>
    <t>Stowarzyszenie Kulturalno -Oświatowe "Nadzieja"</t>
  </si>
  <si>
    <t>POKL.07.03.00-14-149/08</t>
  </si>
  <si>
    <t>23.58</t>
  </si>
  <si>
    <t>POKL.07.03.00-14-151/08</t>
  </si>
  <si>
    <t>23.59</t>
  </si>
  <si>
    <t>Mazowiecki Ośrodek Doradztwa Rolniczego w Warszawie</t>
  </si>
  <si>
    <t>POKL.07.03.00-14-158/08</t>
  </si>
  <si>
    <t>23.60</t>
  </si>
  <si>
    <t>POKL.07.03.00-14-159/09</t>
  </si>
  <si>
    <t>23.61</t>
  </si>
  <si>
    <t>POKL.07.03.00-14-159/10</t>
  </si>
  <si>
    <t>23.62</t>
  </si>
  <si>
    <t>Agnieszka Różycka/ Eridea Agnieszka Różycka</t>
  </si>
  <si>
    <t>POKL.07.03.00-14-161/09</t>
  </si>
  <si>
    <t>23.63</t>
  </si>
  <si>
    <t>Instytut Rozwoju Przedsiębiorczości i Inicjatyw Społęcznych</t>
  </si>
  <si>
    <t>POKL.07.03.00-14-168/08</t>
  </si>
  <si>
    <t>23.64</t>
  </si>
  <si>
    <t>POKL.07.03.00-14-172/08</t>
  </si>
  <si>
    <t>23.65</t>
  </si>
  <si>
    <t>Stowarzyszenie Kulturalno - Oświatowe "Logos"</t>
  </si>
  <si>
    <t>POKL.07.03.00-14-173/08</t>
  </si>
  <si>
    <t>23.66</t>
  </si>
  <si>
    <t>STOWARZYSZENIE LOKALNA GRUPA DZIAŁANIA "PUSZCZA KOZIENICKA"</t>
  </si>
  <si>
    <t>POKL.07.03.00-14-179/09</t>
  </si>
  <si>
    <t>23.67</t>
  </si>
  <si>
    <t>POKL.07.03.00-14-181/09</t>
  </si>
  <si>
    <t>23.68</t>
  </si>
  <si>
    <t>Navigator Training Direction</t>
  </si>
  <si>
    <t>POKL.07.03.00-14-186/10</t>
  </si>
  <si>
    <t>23.69</t>
  </si>
  <si>
    <t>Ewa Tymińska/ Centrum Szkoleniowo-Usługowe "Vernis"</t>
  </si>
  <si>
    <t>POKL.07.03.00-14-189/09</t>
  </si>
  <si>
    <t>23.70</t>
  </si>
  <si>
    <t>Project Consulting Olga Odziemczyk</t>
  </si>
  <si>
    <t>POKL.07.03.00-14-192/10</t>
  </si>
  <si>
    <t>23.71</t>
  </si>
  <si>
    <t>Stowarzyszenie ,,Szansa na rozwój"</t>
  </si>
  <si>
    <t>POKL.07.03.00-14-195/09</t>
  </si>
  <si>
    <t>23.72</t>
  </si>
  <si>
    <t>Fundacja "Pasje"</t>
  </si>
  <si>
    <t>POKL.07.03.00-14-198/09</t>
  </si>
  <si>
    <t>23.73</t>
  </si>
  <si>
    <t>Parafia Rzymskokatolicka pw. Św. Marcina w Słupnie</t>
  </si>
  <si>
    <t>POKL.07.03.00-14-208/09</t>
  </si>
  <si>
    <t>23.74</t>
  </si>
  <si>
    <t>POKL.07.03.00-14-217/09</t>
  </si>
  <si>
    <t>23.75</t>
  </si>
  <si>
    <t>Dariusz Kańtoch/ KLS Partners Dariusz Kańtoch</t>
  </si>
  <si>
    <t>POKL.07.03.00-14-220/09</t>
  </si>
  <si>
    <t>23.76</t>
  </si>
  <si>
    <t>Stowarzyszenie "Dobro Dziecka"</t>
  </si>
  <si>
    <t>POKL.07.03.00-14-233/10</t>
  </si>
  <si>
    <t>23.77</t>
  </si>
  <si>
    <t>Michał Perłowski - MDRIVER; SAUNDUST</t>
  </si>
  <si>
    <t>POKL.07.03.00-14-236/09</t>
  </si>
  <si>
    <t>23.78</t>
  </si>
  <si>
    <t>STOWARZYSZENIE INICJATYW WSZELKICH "DRZEWO POKOLEŃ"</t>
  </si>
  <si>
    <t>POKL.07.03.00-14-291/10</t>
  </si>
  <si>
    <t>23.79</t>
  </si>
  <si>
    <t>POKL.07.03.00-14-314/10</t>
  </si>
  <si>
    <t>23.80</t>
  </si>
  <si>
    <t>Stowarzyszenie Na Rzecz Wszechstronnego Rozwoju i Pomocy Mieszkańcom Gminy Staroźreby "Pomóżmy innym"</t>
  </si>
  <si>
    <t>POKL.07.03.00-14-316/10</t>
  </si>
  <si>
    <t>23.81</t>
  </si>
  <si>
    <t>Fundacja "Nauka-Sport-Rekreacja"</t>
  </si>
  <si>
    <t>POKL.07.03.00-14-320/10</t>
  </si>
  <si>
    <t>23.82</t>
  </si>
  <si>
    <t>POKL.07.03.00-14-321/10</t>
  </si>
  <si>
    <t>23.83</t>
  </si>
  <si>
    <t>POKL.07.03.00-14-328/10</t>
  </si>
  <si>
    <t>23.84</t>
  </si>
  <si>
    <t>POKL.07.03.00-14-337/10</t>
  </si>
  <si>
    <t>23.85</t>
  </si>
  <si>
    <r>
      <rPr>
        <b/>
        <i/>
        <sz val="12"/>
        <rFont val="Arial"/>
        <family val="2"/>
        <charset val="238"/>
      </rPr>
      <t>PODDZIAŁANIE 6.1.1</t>
    </r>
    <r>
      <rPr>
        <i/>
        <sz val="12"/>
        <rFont val="Arial"/>
        <family val="2"/>
        <charset val="238"/>
      </rPr>
      <t xml:space="preserve"> Poprawa dostępu do zatrudnienia oraz wspieranie aktywności zawodowej w regionie - projekty konkursowe</t>
    </r>
  </si>
  <si>
    <t>24.1</t>
  </si>
  <si>
    <t>PBS DGA Sp. z o.o.</t>
  </si>
  <si>
    <t>UDA-POKL.06.01.01-14-105/08-00</t>
  </si>
  <si>
    <t>24.2</t>
  </si>
  <si>
    <t>Joanna Zuzanna Przybył                      Agencja Szkoleniowa AP GRINIAR Joanna Przybył</t>
  </si>
  <si>
    <t>UDA-POKL.06.01.01-14-126/08-00</t>
  </si>
  <si>
    <t>24.3</t>
  </si>
  <si>
    <t>Femmes de Beaute Zagórscy sp. j. w Piastowie</t>
  </si>
  <si>
    <t>UDA-POKL.06.01.01-14-155/08-00</t>
  </si>
  <si>
    <t>24.4</t>
  </si>
  <si>
    <t xml:space="preserve">Centrum Biznesu i Promocji Kadr       Sp. z o.o. </t>
  </si>
  <si>
    <t>UDA-POKL.06.01.01-14-137/08-00</t>
  </si>
  <si>
    <t>24.5</t>
  </si>
  <si>
    <t>UDA-POKL.06.01.01-14-237/08-00</t>
  </si>
  <si>
    <t>24.6</t>
  </si>
  <si>
    <t>Miasto Stołeczne Warszawa/ Warszawskie Centrum Kobiet</t>
  </si>
  <si>
    <t>UDA-POKL.06.01.01-14-003/09-00</t>
  </si>
  <si>
    <t>24.7</t>
  </si>
  <si>
    <t>UDA-POKL.06.01.01-14-006/09-00</t>
  </si>
  <si>
    <t>24.8</t>
  </si>
  <si>
    <t>Makbud Centrum Edukacyjne "Omega" Marian Makowski</t>
  </si>
  <si>
    <t>UDA-POKL.06.01.01-14-007/09-00</t>
  </si>
  <si>
    <t>24.9</t>
  </si>
  <si>
    <t>Creator Sp. z o.o.</t>
  </si>
  <si>
    <t>UDA-POKL.06.01.01-14-009/09-00</t>
  </si>
  <si>
    <t>24.10</t>
  </si>
  <si>
    <t>Centrum Kształcenia Specjalistycznego Polskiej Korporacji Biznesu Polbi Sp. z o.o.</t>
  </si>
  <si>
    <t>UDA-POKL.06.01.01-14-010/09-00</t>
  </si>
  <si>
    <t>24.11</t>
  </si>
  <si>
    <t>UDA-POKL.06.01.01-14-014/09-00</t>
  </si>
  <si>
    <t>24.12</t>
  </si>
  <si>
    <t>Euro-Konsult</t>
  </si>
  <si>
    <t>UDA-POKL.06.01.01-14-017/09-00</t>
  </si>
  <si>
    <t>24.13</t>
  </si>
  <si>
    <t>Centrum Wsparcia Rozwoju Regionalnego Sp. z o.o.</t>
  </si>
  <si>
    <t>UDA-POKL.06.01.01-14-021/09-00</t>
  </si>
  <si>
    <t>24.14</t>
  </si>
  <si>
    <t>ADDO Sp. z o.o.</t>
  </si>
  <si>
    <t>UDA-POKL.06.01.01-14-026/09-00</t>
  </si>
  <si>
    <t>24.15</t>
  </si>
  <si>
    <t>Szkolny Związek Sportowy Zarząd Główny</t>
  </si>
  <si>
    <t>UDA-POKL.06.01.01-14-027/09-00</t>
  </si>
  <si>
    <t>24.16</t>
  </si>
  <si>
    <t>UDA-POKL.06.01.01-14-035/09-00</t>
  </si>
  <si>
    <t>24.17</t>
  </si>
  <si>
    <t>UDA-POKL.06.01.01-14-039/09-00</t>
  </si>
  <si>
    <t>24.18</t>
  </si>
  <si>
    <t>UDA-POKL.06.01.01-14-040/09-00</t>
  </si>
  <si>
    <t>24.19</t>
  </si>
  <si>
    <t>UDA-POKL.06.01.01-14-043/09-00</t>
  </si>
  <si>
    <t>24.20</t>
  </si>
  <si>
    <t>Polska Giełda Pracy Sp.z o.o.</t>
  </si>
  <si>
    <t>UDA-POKL.06.01.01-14-049/09-00</t>
  </si>
  <si>
    <t>24.21</t>
  </si>
  <si>
    <t>Ośrodek Szkolenia Kierowców "Jacek" Spółka jawna Adam Próchnicki i spółka</t>
  </si>
  <si>
    <t>UDA-POKL.06.01.01-14-051/09-00</t>
  </si>
  <si>
    <t>24.22</t>
  </si>
  <si>
    <t>UDA-POKL.06.01.01-14-059/09-00</t>
  </si>
  <si>
    <t>24.23</t>
  </si>
  <si>
    <t>AKAT. Fundacja Ziemia gościnna dla wszystkich</t>
  </si>
  <si>
    <t>UDA-POKL.06.01.01-14-062/09-00</t>
  </si>
  <si>
    <t>24.24</t>
  </si>
  <si>
    <t>Global Training Centre sp. z o.o.</t>
  </si>
  <si>
    <t>UDA-POKL.06.01.01-14-070/09-00</t>
  </si>
  <si>
    <t>24.25</t>
  </si>
  <si>
    <t>Łosickie Stowarzyszenie Rozwoju "EQUUS"</t>
  </si>
  <si>
    <t>UDA-POKL.06.01.01-14-071/09-00</t>
  </si>
  <si>
    <t>24.26</t>
  </si>
  <si>
    <t>Fundacja na rzecz integracji zawodowej, społecznej oraz rozwoju przedsiębiorczości VIA</t>
  </si>
  <si>
    <t>UDA-POKL.06.01.01-14-072/09-00</t>
  </si>
  <si>
    <t>24.27</t>
  </si>
  <si>
    <t>Fundacja Gospodarcza im. Karola Marcinkowskiego</t>
  </si>
  <si>
    <t>UDA-POKL.06.01.01-14-077/09-00</t>
  </si>
  <si>
    <t>24.28</t>
  </si>
  <si>
    <t>Ośrodek Szkoleniowy "Mentor" Zbigniew Piłatkowski</t>
  </si>
  <si>
    <t>UDA-POKL.06.01.01-14-078/09-00</t>
  </si>
  <si>
    <t>24.29</t>
  </si>
  <si>
    <t>UDA-POKL.06.01.01-14-085/09-00</t>
  </si>
  <si>
    <t>24.30</t>
  </si>
  <si>
    <t>Świętokrzyski Zarząd Wojewódzki Polskiego Komitetu Pomocy Społecznej w Kielcach</t>
  </si>
  <si>
    <t>UDA-POKL.06.01.01-14-092/09-00</t>
  </si>
  <si>
    <t>24.31</t>
  </si>
  <si>
    <t>Polskie Stowarzyszenie Pomocy Chorym na Szpiczaka</t>
  </si>
  <si>
    <t>UDA-POKL.06.01.01-14-095/09-00</t>
  </si>
  <si>
    <t>24.32</t>
  </si>
  <si>
    <t>Radomska Rada Federacji Stowarzyszeń Naukowo - Technicznych Naczelnej Organizacji Technicznej</t>
  </si>
  <si>
    <t>UDA-POKL.06.01.01-14-098/09-00</t>
  </si>
  <si>
    <t>24.33</t>
  </si>
  <si>
    <t>Grupa Pracuj Sp. z o.o.</t>
  </si>
  <si>
    <t>UDA-POKL.06.01.01-14-103/09-00</t>
  </si>
  <si>
    <t>24.34</t>
  </si>
  <si>
    <t>Miasto Stołeczne Warszawa/ Ośrodek Pomocy Społecznej Dzielnicy Śródmieście m.st. Warszawy</t>
  </si>
  <si>
    <t>UDA-POKL.06.01.01-14-107/09-00</t>
  </si>
  <si>
    <t>24.35</t>
  </si>
  <si>
    <t>Centrum Biznesu i Promocji Kadr sp. z o.o.</t>
  </si>
  <si>
    <t>UDA-POKL.06.01.01-14-109/09-00</t>
  </si>
  <si>
    <t>24.36</t>
  </si>
  <si>
    <t>Fundacja Centrum Badania Opinii Publicznej</t>
  </si>
  <si>
    <t>UDA-POKL.06.01.01-14-129/09-00</t>
  </si>
  <si>
    <t>24.37</t>
  </si>
  <si>
    <t>STS s.c.</t>
  </si>
  <si>
    <t>UDA-POKL.06.01.01-14-143/09-00</t>
  </si>
  <si>
    <t>24.38</t>
  </si>
  <si>
    <t>WYG International sp. z o.o.</t>
  </si>
  <si>
    <t>UDA-POKL.06.01.01-14-144/09-00</t>
  </si>
  <si>
    <t>24.39</t>
  </si>
  <si>
    <t>UDA-POKL.06.01.01-14-151/09-00</t>
  </si>
  <si>
    <t>24.40</t>
  </si>
  <si>
    <t>UDA-POKL.06.01.01-14-155/09-00</t>
  </si>
  <si>
    <t>24.41</t>
  </si>
  <si>
    <t>Agencja Rozwoju Regionalnego Sp. zo.o. w Ostrołęce</t>
  </si>
  <si>
    <t>UDA-POKL.06.01.01-14-157/09-00</t>
  </si>
  <si>
    <t>24.42</t>
  </si>
  <si>
    <t>Instytut Energetyki, Oddział techniki Grzewczej i Sanitarnej w Radomiu</t>
  </si>
  <si>
    <t>UDA-POKL.06.01.01-14-158/09-00</t>
  </si>
  <si>
    <t>24.43</t>
  </si>
  <si>
    <t>GB Group Polska sp. z o.o.</t>
  </si>
  <si>
    <t>UDA-POKL.06.01.01-14-160/09-00</t>
  </si>
  <si>
    <t>24.44</t>
  </si>
  <si>
    <t>Fundacja na Rzecz Rozwoju Wsi :Polska Wieś 2000" im. M. Rataja</t>
  </si>
  <si>
    <t>UDA-POKL.06.01.01-14-163/09-00</t>
  </si>
  <si>
    <t>24.45</t>
  </si>
  <si>
    <t>Akademickie Stowarzyszenie Inicjatyw Społeczno - Edukacyjnych</t>
  </si>
  <si>
    <t>UDA-POKL.06.01.01-14-166/09-00</t>
  </si>
  <si>
    <t>24.46</t>
  </si>
  <si>
    <t>Europejski Dom Spotkań - Fundacja Nowy Staw</t>
  </si>
  <si>
    <t>UDA-POKL.06.01.01-14-169/09-00</t>
  </si>
  <si>
    <t>24.47</t>
  </si>
  <si>
    <t>Elżbieta Mikołajczyk-Paudyna Szkoła Języka Angielskiego</t>
  </si>
  <si>
    <t>UDA-POKL.06.01.01-14-183/09-00</t>
  </si>
  <si>
    <t>24.48</t>
  </si>
  <si>
    <t>Fundacja Bez Względu Na Niepogodę</t>
  </si>
  <si>
    <t>UDA-POKL.06.01.01-14-186/09-00</t>
  </si>
  <si>
    <t>24.49</t>
  </si>
  <si>
    <t>O.K. Centrum Języków Obcych sp. z o.o.</t>
  </si>
  <si>
    <t>UDA-POKL.06.01.01-14-191/09-00</t>
  </si>
  <si>
    <t>24.50</t>
  </si>
  <si>
    <t>Consultor Sp. z o.o.</t>
  </si>
  <si>
    <t>UDA-POKL.06.01.01-14-216/09-00</t>
  </si>
  <si>
    <t>24.51</t>
  </si>
  <si>
    <t>Fundacja Fundusz Inicjatyw</t>
  </si>
  <si>
    <t>UDA-POKL.06.01.01-14-217/09-00</t>
  </si>
  <si>
    <t>24.52</t>
  </si>
  <si>
    <t>Zakład Doskonalenia Zawodowego w Kielcach Oddział Kształcenia Zawodowego w Radomiu</t>
  </si>
  <si>
    <t>UDA-POKL.06.01.01-14-218/09-00</t>
  </si>
  <si>
    <t>24.53</t>
  </si>
  <si>
    <t>Krajowe Stwoarzyszenie Inicjatyw</t>
  </si>
  <si>
    <t>UDA-POKL.06.01.01-14-219/09-00</t>
  </si>
  <si>
    <t>24.54</t>
  </si>
  <si>
    <t>KLS Partners Kańtoch</t>
  </si>
  <si>
    <t>UDA-POKL.06.01.01-14-239/09-00</t>
  </si>
  <si>
    <t>24.55</t>
  </si>
  <si>
    <t>Firma Szkoleniowo Doradcza Onagra Izabela Hawryłow</t>
  </si>
  <si>
    <t>UDA-POKL.06.01.01-14-220/09-00</t>
  </si>
  <si>
    <t>24.56</t>
  </si>
  <si>
    <t>Cech Rzemiosł Różnych i  Przedsiębiorczości w Pułtusku</t>
  </si>
  <si>
    <t>UDA-POKL.06.01.01-14-223/09-00</t>
  </si>
  <si>
    <t>24.57</t>
  </si>
  <si>
    <t>UDA-POKL.06.01.01-14-224/09-00</t>
  </si>
  <si>
    <t>24.58</t>
  </si>
  <si>
    <t>Prywatna Placówka Oświatowo-Wychowawcza Ośrodek Szkolenia Komputerowego Andrzej Gumkowski</t>
  </si>
  <si>
    <t>UDA-POKL.06.01.01-14-232/09-00</t>
  </si>
  <si>
    <t>24.59</t>
  </si>
  <si>
    <t>UDA-POKL.06.01.01-14-238/09-00</t>
  </si>
  <si>
    <t>24.60</t>
  </si>
  <si>
    <t>24.61</t>
  </si>
  <si>
    <t xml:space="preserve">Europejski Instytut Edukacji Informatycznej </t>
  </si>
  <si>
    <t>UDA-POKL.06.01.01-14-252/09-00</t>
  </si>
  <si>
    <t>24.62</t>
  </si>
  <si>
    <t>UDA-POKL.06.01.01-14-270/09-00</t>
  </si>
  <si>
    <t>24.63</t>
  </si>
  <si>
    <t>Wielkopolski Stowarzyszenie na Rzecz Rozwoju Obszarów Wiejskich</t>
  </si>
  <si>
    <t>UDA-POKL.06.01.01-14-288/09-00</t>
  </si>
  <si>
    <t>24.64</t>
  </si>
  <si>
    <t>UDA-POKL.06.01.01-14-289/09-00</t>
  </si>
  <si>
    <t>24.65</t>
  </si>
  <si>
    <t>Fundacja Instytut Innowacji</t>
  </si>
  <si>
    <t>UDA-POKL.06.01.01-14-305/09-00</t>
  </si>
  <si>
    <t>24.66</t>
  </si>
  <si>
    <t>Centrum Bizensu i Promocji Kadr</t>
  </si>
  <si>
    <t>UDA-POKL.06.01.01-14-309/09-00</t>
  </si>
  <si>
    <t>24.67</t>
  </si>
  <si>
    <t>MCSI Ltd</t>
  </si>
  <si>
    <t>UDA-POKL.06.01.01-14-311/09-00</t>
  </si>
  <si>
    <t>24.68</t>
  </si>
  <si>
    <t>Agencja Rozwoju Mazowsza SA</t>
  </si>
  <si>
    <t>UDA-POKL.06.01.01-14-316/09-00</t>
  </si>
  <si>
    <t>24.69</t>
  </si>
  <si>
    <t>BRAINSTORM - SEBASTIAN MATYNIAK</t>
  </si>
  <si>
    <t>UDA-POKL.06.01.01-14-330/09-00</t>
  </si>
  <si>
    <t>24.70</t>
  </si>
  <si>
    <t>UDA-POKL.06.01.01-14-342/09-00</t>
  </si>
  <si>
    <t>24.71</t>
  </si>
  <si>
    <t>Inwetna</t>
  </si>
  <si>
    <t>UDA-POKL.06.01.01-14-354/09-00</t>
  </si>
  <si>
    <t>24.72</t>
  </si>
  <si>
    <t>UDA-POKL.06.01.01-14-358/09-00</t>
  </si>
  <si>
    <t>24.73</t>
  </si>
  <si>
    <t>QS Zurich</t>
  </si>
  <si>
    <t>UDA-POKL.06.01.01-14-360/09-00</t>
  </si>
  <si>
    <t>24.74</t>
  </si>
  <si>
    <t>UDA-POKL.06.01.01-14-361/09-00</t>
  </si>
  <si>
    <t>24.75</t>
  </si>
  <si>
    <t>UDA-POKL.06.01.01-14-364/09-00</t>
  </si>
  <si>
    <t>24.76</t>
  </si>
  <si>
    <t>European Training Center Sp. Z o.o.</t>
  </si>
  <si>
    <t>UDA-POKL.06.01.01-14-373/09-00</t>
  </si>
  <si>
    <t>24.77</t>
  </si>
  <si>
    <t>UDA-POKL.06.01.01-14-382/09-00</t>
  </si>
  <si>
    <t>24.78</t>
  </si>
  <si>
    <t>UDA-POKL.06.01.01-14-384/09-00</t>
  </si>
  <si>
    <t>24.79</t>
  </si>
  <si>
    <t>Stowarzyszenie Inżynierów i Techników Komunikacji Rzeczpospolitej Polskiej Oddział W Radomiu</t>
  </si>
  <si>
    <t>UDA-POKL.06.01.01-14-385/09-00</t>
  </si>
  <si>
    <t>24.80</t>
  </si>
  <si>
    <t>Euroepsjki Dom Spotkań - Fundacja Nowy Staw</t>
  </si>
  <si>
    <t>UDA-POKL.06.01.01-14-387/09-00</t>
  </si>
  <si>
    <t>24.81</t>
  </si>
  <si>
    <t>UDA-POKL.06.01.01-14-391/09-00</t>
  </si>
  <si>
    <t>24.82</t>
  </si>
  <si>
    <t>UDA-POKL.06.01.01-14-393/09-00</t>
  </si>
  <si>
    <t>24.83</t>
  </si>
  <si>
    <t>Łosickie Stowarzyszenie Rozwoju EQUUS</t>
  </si>
  <si>
    <t>UDA-POKL.06.01.01-14-400/09-00</t>
  </si>
  <si>
    <t>24.84</t>
  </si>
  <si>
    <t>UDA-POKL.06.01.01-14-411/09-00</t>
  </si>
  <si>
    <t>24.85</t>
  </si>
  <si>
    <t>Knwoledge</t>
  </si>
  <si>
    <t>UDA-POKL.06.01.01-14-413/09-00</t>
  </si>
  <si>
    <t>24.86</t>
  </si>
  <si>
    <t>Akademia Humanistyzcna im Aleksandra Gieysztora</t>
  </si>
  <si>
    <t>UDA-POKL.06.01.01-14-416/09-00</t>
  </si>
  <si>
    <t>24.87</t>
  </si>
  <si>
    <t>FEMMES DE BEAUTE Zagórscy s.j.</t>
  </si>
  <si>
    <t>UDA-POKL.06.01.01-14-024/10-00</t>
  </si>
  <si>
    <t>24.88</t>
  </si>
  <si>
    <t>Creator Spółka z Ograniczoną Odpowiedzialnością</t>
  </si>
  <si>
    <t>UDA-POKL.06.01.01-14-033/10-00</t>
  </si>
  <si>
    <t>24.89</t>
  </si>
  <si>
    <t>CARREN Karina Pachulska</t>
  </si>
  <si>
    <t>UDA-POKL.06.01.01-14-037/10-00</t>
  </si>
  <si>
    <t>24.90</t>
  </si>
  <si>
    <t>ABROS Wiesława Bartoszuk</t>
  </si>
  <si>
    <t>UDA-POKL.06.01.01-14-062/10-00</t>
  </si>
  <si>
    <t>24.91</t>
  </si>
  <si>
    <t>Polskie Stowarzyszenie na Rzecz Osób z Upośledzeniem Umysłowym</t>
  </si>
  <si>
    <t>UDA-POKL.06.01.01-14-068/10-00</t>
  </si>
  <si>
    <t>24.92</t>
  </si>
  <si>
    <t>JPB Doradztwo Personalne Dorota Bączkowska, Beata Zatońska</t>
  </si>
  <si>
    <t>UDA-POKL.06.01.01-14-076/10-00</t>
  </si>
  <si>
    <t>24.93</t>
  </si>
  <si>
    <t>Samodzielny Publiczny Zakład Opieki Zdrowotnej</t>
  </si>
  <si>
    <t>UDA-POKL.06.01.01-14-085/10-00</t>
  </si>
  <si>
    <t>24.94</t>
  </si>
  <si>
    <t>Stajnia Chojnów Szumiński Kempa Sp. j.</t>
  </si>
  <si>
    <t>UDA-POKL.06.01.01-14-159/10-00</t>
  </si>
  <si>
    <t>24.95</t>
  </si>
  <si>
    <t>Stowarzyszenie "Aktywni dla Łajsk"</t>
  </si>
  <si>
    <t>UDA-POKL.06.01.01-14-164/10-00</t>
  </si>
  <si>
    <t>24.96</t>
  </si>
  <si>
    <t>Centrum Ochrony Pracy i Środowiska PROLEX</t>
  </si>
  <si>
    <t>UDA-POKL.06.01.01-14-178/10-00</t>
  </si>
  <si>
    <t>24.97</t>
  </si>
  <si>
    <t>RADEX - BIS Irena Dębska</t>
  </si>
  <si>
    <t>UDA-POKL.06.01.01-14-183/10-00</t>
  </si>
  <si>
    <t>24.98</t>
  </si>
  <si>
    <t>Miasto Stołeczne Warszawa / Ośrodek Pomocy Społecznej Dzielnicy Włochy m.st. Warszawy</t>
  </si>
  <si>
    <t>UDA-POKL.06.01.01-14-196/10-00</t>
  </si>
  <si>
    <t>24.99</t>
  </si>
  <si>
    <t>Makbud Centrum Edykacyjne "Omega" Marian Makowski</t>
  </si>
  <si>
    <t>UDA-POKL.06.01.01-14-205/10-00</t>
  </si>
  <si>
    <t>24.100</t>
  </si>
  <si>
    <t>WYG International Sp. z o.o.</t>
  </si>
  <si>
    <t>UDA-POKL.06.01.01-14-206/10-00</t>
  </si>
  <si>
    <t>24.101</t>
  </si>
  <si>
    <t>UDA-POKL.06.01.01-14-223/10-00</t>
  </si>
  <si>
    <t>24.102</t>
  </si>
  <si>
    <t>Wdrażanie działania 6.3 POKL</t>
  </si>
  <si>
    <t>25.1</t>
  </si>
  <si>
    <t>Fundacja KOOPERACJA</t>
  </si>
  <si>
    <t>POKL.06.03.00-14-002/09</t>
  </si>
  <si>
    <t>25.2</t>
  </si>
  <si>
    <t>Ochotnicza Straż Pożarna w Zbuczynie</t>
  </si>
  <si>
    <t>POKL.06.03.00-14-005/09</t>
  </si>
  <si>
    <t>25.3</t>
  </si>
  <si>
    <t>"CASE-DORADCY" SPÓŁKA Z OGRANICZONĄ ODPOWIEDZIALNOŚCIĄ</t>
  </si>
  <si>
    <t>POKL.06.03.00-14-012/08</t>
  </si>
  <si>
    <t>25.4</t>
  </si>
  <si>
    <t>POKL.06.03.00-14-013/08</t>
  </si>
  <si>
    <t>25.5</t>
  </si>
  <si>
    <t>POKL.06.03.00-14-014/08</t>
  </si>
  <si>
    <t>25.6</t>
  </si>
  <si>
    <t>POKL.06.03.00-14-017/08</t>
  </si>
  <si>
    <t>25.7</t>
  </si>
  <si>
    <t>POKL.06.03.00-14-017/09</t>
  </si>
  <si>
    <t>25.8</t>
  </si>
  <si>
    <t>POKL.06.03.00-14-019/09</t>
  </si>
  <si>
    <t>25.9</t>
  </si>
  <si>
    <t>A-Z Consulting Bogusława Kaszuba</t>
  </si>
  <si>
    <t>POKL.06.03.00-14-019/10</t>
  </si>
  <si>
    <t>25.10</t>
  </si>
  <si>
    <t xml:space="preserve">Zakład Doskonalenia Zawodowego </t>
  </si>
  <si>
    <t>POKL.06.03.00-14-020/09</t>
  </si>
  <si>
    <t>25.11</t>
  </si>
  <si>
    <t>POKL.06.03.00-14-023/09</t>
  </si>
  <si>
    <t>25.12</t>
  </si>
  <si>
    <t>Zakład Doskonalenia Zawodowego W-wa Podwale 13</t>
  </si>
  <si>
    <t>POKL.06.03.00-14-027/09</t>
  </si>
  <si>
    <t>25.13</t>
  </si>
  <si>
    <t>NSZZ "Solidarność" Region Mazowsze</t>
  </si>
  <si>
    <t>POKL.06.03.00-14-029/09</t>
  </si>
  <si>
    <t>25.14</t>
  </si>
  <si>
    <t>POKL.06.03.00-14-031/09</t>
  </si>
  <si>
    <t>25.15</t>
  </si>
  <si>
    <t>POKL.06.03.00-14-034/09</t>
  </si>
  <si>
    <t>25.16</t>
  </si>
  <si>
    <t>Stowarzyszenie Na Rzecz Rozwoju Gminy Stoczek</t>
  </si>
  <si>
    <t>POKL.06.03.00-14-036/09</t>
  </si>
  <si>
    <t>25.17</t>
  </si>
  <si>
    <t>FEDERACJA STOWARZYSZEŃ NAUKOWO TECHNICZNYCH NOT RADA REGIONALNA W OSTROŁĘCE</t>
  </si>
  <si>
    <t>POKL.06.03.00-14-039/09</t>
  </si>
  <si>
    <t>25.18</t>
  </si>
  <si>
    <t>Elżbieta Mikołajczyk-Paudyna/ Szkola Języka Angielskiego Elżbieta Mikołajczyk-Paudyna</t>
  </si>
  <si>
    <t>POKL.06.03.00-14-058/09</t>
  </si>
  <si>
    <t>25.19</t>
  </si>
  <si>
    <t>POKL.06.03.00-14-060/09</t>
  </si>
  <si>
    <t>25.20</t>
  </si>
  <si>
    <t>POKL.06.03.00-14-064/09</t>
  </si>
  <si>
    <t>25.21</t>
  </si>
  <si>
    <t>POKL.06.03.00-14-072/09</t>
  </si>
  <si>
    <t>25.22</t>
  </si>
  <si>
    <t>POKL.06.03.00-14-078/09</t>
  </si>
  <si>
    <t>25.23</t>
  </si>
  <si>
    <t>Agencja Rozwoju Regionalnego Spółka z o.o.</t>
  </si>
  <si>
    <t>POKL.06.03.00-14-079/09</t>
  </si>
  <si>
    <t>25.24</t>
  </si>
  <si>
    <t>PPHU AGROMIS Bogdan Misztal</t>
  </si>
  <si>
    <t>POKL.06.03.00-14-089/09</t>
  </si>
  <si>
    <t>25.25</t>
  </si>
  <si>
    <t>POKL.06.03.00-14-093/09</t>
  </si>
  <si>
    <t>25.26</t>
  </si>
  <si>
    <t>Fundacja na Rzecz Szerzenia Przedsiębiorczości i Rozwoju Innowacji Technologicznych "SPiRIT"</t>
  </si>
  <si>
    <t>POKL.06.03.00-14-094/09</t>
  </si>
  <si>
    <t>25.27</t>
  </si>
  <si>
    <t>Fundacja na Rzecz Szerzenia Przedsiębiorczości i Rozwoju Innowacji Technilogicznych</t>
  </si>
  <si>
    <t>POKL.06.03.00-14-098/09</t>
  </si>
  <si>
    <t>25.28</t>
  </si>
  <si>
    <t>POKL.06.03.00-14-102/09</t>
  </si>
  <si>
    <t>25.29</t>
  </si>
  <si>
    <t>POKL.06.03.00-14-110/09</t>
  </si>
  <si>
    <t>25.30</t>
  </si>
  <si>
    <t>Stowarzyszenie Zakład Doskonalenia Zawodowego</t>
  </si>
  <si>
    <t>POKL.06.03.00-14-113/09</t>
  </si>
  <si>
    <t>25.31</t>
  </si>
  <si>
    <t>POKL.06.03.00-14-115/09</t>
  </si>
  <si>
    <t>25.32</t>
  </si>
  <si>
    <t>Aldona Olszewska/ A-Consulting Aldona Olszewska</t>
  </si>
  <si>
    <t>POKL.06.03.00-14-117/09</t>
  </si>
  <si>
    <t>25.33</t>
  </si>
  <si>
    <t>POKL.06.03.00-14-128/09</t>
  </si>
  <si>
    <t>25.34</t>
  </si>
  <si>
    <t>POKL.06.03.00-14-130/09</t>
  </si>
  <si>
    <t>25.35</t>
  </si>
  <si>
    <t>POKL.06.03.00-14-131/09</t>
  </si>
  <si>
    <t>25.36</t>
  </si>
  <si>
    <t xml:space="preserve">Łosickie Stowarzyszenie Rozwoju Equus </t>
  </si>
  <si>
    <t>POKL.06.03.00-14-133/09</t>
  </si>
  <si>
    <t>25.37</t>
  </si>
  <si>
    <t>POKL.06.03.00-14-135/09</t>
  </si>
  <si>
    <t>25.38</t>
  </si>
  <si>
    <t>POKL.06.03.00-14-146/09</t>
  </si>
  <si>
    <t>25.39</t>
  </si>
  <si>
    <t>POKL.06.03.00-14-152/09</t>
  </si>
  <si>
    <t>25.40</t>
  </si>
  <si>
    <t>POKL.06.03.00-14-155/09</t>
  </si>
  <si>
    <t>25.41</t>
  </si>
  <si>
    <t>POKL.06.03.00-14-158/09</t>
  </si>
  <si>
    <t>25.42</t>
  </si>
  <si>
    <t>Łukasz Jaszczułt/Hurtownia art..fryzjerskich-handel obwoźny i stacjonarny</t>
  </si>
  <si>
    <t>POKL.06.03.00-14-162/09</t>
  </si>
  <si>
    <t>25.43</t>
  </si>
  <si>
    <t>Lokalne Stowarzyszenie Gospodarcze Gminy Zbuczyn</t>
  </si>
  <si>
    <t>POKL.06.03.00-14-166/09</t>
  </si>
  <si>
    <t>25.44</t>
  </si>
  <si>
    <t>MGJ Consulting Grup - Marcin Fiedorczuk</t>
  </si>
  <si>
    <t>POKL.06.03.00-14-167/09</t>
  </si>
  <si>
    <t>25.45</t>
  </si>
  <si>
    <t>Wdrażanie działania PO KL</t>
  </si>
  <si>
    <t>środki własne - publiczny wkład krajowy</t>
  </si>
  <si>
    <t>26.1</t>
  </si>
  <si>
    <t>Wyrównanie szans edukacyjnych uczniów poprzez dodatkowe zajęcia rozwijające kompetencje kluczowe - "Zagrajmy o sukces"</t>
  </si>
  <si>
    <t>RAZEM</t>
  </si>
  <si>
    <t>plan</t>
  </si>
  <si>
    <t>programów operacyjnych za 2010 rok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</si>
</sst>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P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1" fillId="0" borderId="0"/>
    <xf numFmtId="0" fontId="20" fillId="0" borderId="0"/>
    <xf numFmtId="0" fontId="21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3" fontId="3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3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horizontal="right" vertical="center" wrapText="1"/>
    </xf>
    <xf numFmtId="10" fontId="10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10" fontId="13" fillId="0" borderId="1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10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10" fontId="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13" fillId="5" borderId="1" xfId="0" applyNumberFormat="1" applyFont="1" applyFill="1" applyBorder="1" applyAlignment="1">
      <alignment horizontal="right" vertical="center" wrapText="1"/>
    </xf>
    <xf numFmtId="10" fontId="13" fillId="4" borderId="1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3" fillId="5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13" fillId="5" borderId="1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43" fontId="3" fillId="5" borderId="8" xfId="0" applyNumberFormat="1" applyFont="1" applyFill="1" applyBorder="1" applyAlignment="1">
      <alignment horizontal="right" vertical="center" wrapText="1"/>
    </xf>
    <xf numFmtId="43" fontId="3" fillId="0" borderId="8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5" borderId="2" xfId="0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right" vertical="center" wrapText="1"/>
    </xf>
    <xf numFmtId="10" fontId="3" fillId="4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3" fontId="10" fillId="3" borderId="1" xfId="1" applyNumberFormat="1" applyFont="1" applyFill="1" applyBorder="1" applyAlignment="1">
      <alignment horizontal="right" vertical="center" wrapText="1"/>
    </xf>
    <xf numFmtId="10" fontId="3" fillId="6" borderId="1" xfId="0" applyNumberFormat="1" applyFont="1" applyFill="1" applyBorder="1" applyAlignment="1">
      <alignment horizontal="right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3" fillId="0" borderId="0" xfId="0" applyNumberFormat="1" applyFont="1"/>
    <xf numFmtId="4" fontId="3" fillId="0" borderId="6" xfId="0" applyNumberFormat="1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11" xfId="0" applyNumberFormat="1" applyFont="1" applyBorder="1"/>
    <xf numFmtId="4" fontId="4" fillId="0" borderId="6" xfId="0" applyNumberFormat="1" applyFont="1" applyBorder="1"/>
    <xf numFmtId="4" fontId="4" fillId="0" borderId="0" xfId="0" applyNumberFormat="1" applyFont="1" applyBorder="1"/>
    <xf numFmtId="4" fontId="3" fillId="0" borderId="1" xfId="0" applyNumberFormat="1" applyFont="1" applyBorder="1"/>
    <xf numFmtId="4" fontId="3" fillId="0" borderId="11" xfId="0" applyNumberFormat="1" applyFont="1" applyBorder="1"/>
    <xf numFmtId="4" fontId="3" fillId="0" borderId="0" xfId="0" applyNumberFormat="1" applyFont="1" applyBorder="1"/>
    <xf numFmtId="0" fontId="3" fillId="7" borderId="1" xfId="0" applyFont="1" applyFill="1" applyBorder="1"/>
    <xf numFmtId="3" fontId="4" fillId="0" borderId="0" xfId="0" applyNumberFormat="1" applyFont="1"/>
    <xf numFmtId="49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7">
    <cellStyle name="Normalny" xfId="0" builtinId="0"/>
    <cellStyle name="Normalny 2" xfId="2"/>
    <cellStyle name="Normalny 2 2" xfId="3"/>
    <cellStyle name="Normalny 3" xfId="4"/>
    <cellStyle name="Normalny_beneficjenci kwiecień" xfId="1"/>
    <cellStyle name="Styl 1" xfId="5"/>
    <cellStyle name="Walu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k%202006/sprawozdanie%20za%20I%20p&#243;&#322;rocze/niewygasaj&#261;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jakubczyk/Ustawienia%20lokalne/Temporary%20Internet%20Files/Content.IE5/HM3UM2I7/wn.zm%207%20-%20za&#322;&#261;cznik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wy/Ustawienia%20lokalne/Temporary%20Internet%20Files/Content.IE5/73HF7T8W/A%20TO%20OD%20NATALIIIII/Documents%20and%20Settings/nowy/Moje%20dokumenty/BUD&#379;ET%202006/Sejmik%202006/zm.10%20-%2003.07.2006%20-%20oszcz&#281;dno&#347;ci%20z%20niewygasaj&#261;cy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OT/Pulpit/przych%20i%20rozch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ziedzianowicz/Ustawienia%20lokalne/Temporary%20Internet%20Files/Content.IE5/01MIFZFQ/Tekst%20jednolity%20zm.%20%20-%2018.12.2006%20-%20ZA&#321;&#260;CZNIK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wlodarska/Moje%20dokumenty/2009/zm.%206%20-%2027.04.2009%20r/Za&#322;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%2020%20-%20Beneficjenc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ubel/Pulpit/01%20strukturalne%20...!07%2019%20lut%20AUTOPOPRAW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w&#322;odarska/Moje%20dokumenty/2007/BUD&#379;ET/wn.zm%207%20-%20za&#322;&#261;cznik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kalisz/Ustawienia%20lokalne/Temporary%20Internet%20Files/Content.IE5/01AFCXYF/Documents%20and%20Settings/nowy/Moje%20dokumenty/projekt%202007/Documents%20and%20Settings/idudko/Moje%20dokumenty/2006/bud&#380;et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k%202006\sprawozdanie%20za%20I%20p&#243;&#322;rocze\niewygasaj&#261;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wy/Moje%20dokumenty/BUD&#379;ET%202005/Sejmik%202005/Wnosz&#261;ca%20na%20Sejmik-zm.14%20-%2019.12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ztabinska/Moje%20dokumenty/za&#322;&#261;czniki%20-%2024.04.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ał 1"/>
      <sheetName val="niewygasy zrob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1c"/>
      <sheetName val="1d"/>
      <sheetName val="1e"/>
      <sheetName val="2"/>
      <sheetName val="3"/>
      <sheetName val="4_INW"/>
      <sheetName val="5_GP"/>
      <sheetName val="11_ZB (2)"/>
      <sheetName val="4_INW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ał 1"/>
      <sheetName val="tekst jednolity oszczędności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2 (3)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2"/>
      <sheetName val="3"/>
      <sheetName val="4_dług"/>
      <sheetName val="5"/>
      <sheetName val="6"/>
      <sheetName val="7_inni"/>
      <sheetName val="8_niezal"/>
      <sheetName val="10 bezzwr"/>
      <sheetName val="11"/>
      <sheetName val="12"/>
      <sheetName val="13"/>
      <sheetName val="14"/>
      <sheetName val="15"/>
      <sheetName val="16"/>
      <sheetName val="17"/>
    </sheetNames>
    <sheetDataSet>
      <sheetData sheetId="0"/>
      <sheetData sheetId="1">
        <row r="37">
          <cell r="F37">
            <v>2183844264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 wielolet."/>
      <sheetName val="Arkusz1"/>
      <sheetName val="Arkusz2"/>
      <sheetName val="Arkusz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 20 beneficjenci zalicza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zestawienie"/>
      <sheetName val="doch"/>
    </sheetNames>
    <sheetDataSet>
      <sheetData sheetId="0" refreshError="1">
        <row r="845">
          <cell r="E845" t="str">
            <v>2) Pomoc techniczna</v>
          </cell>
        </row>
        <row r="2153">
          <cell r="E2153" t="str">
            <v>4a) Dotacje dla osób prawnych (Instytucje Kultury)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1c"/>
      <sheetName val="1d"/>
      <sheetName val="1e"/>
      <sheetName val="2"/>
      <sheetName val="3"/>
      <sheetName val="4_INW"/>
      <sheetName val="5_GP"/>
      <sheetName val="11_ZB (2)"/>
      <sheetName val="4_INW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hody dobre"/>
      <sheetName val="dochody"/>
      <sheetName val="projekt planu wydatki"/>
      <sheetName val="układ wykonanwczy wydatki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ał 1"/>
      <sheetName val="niewygasy zrob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. 1 "/>
      <sheetName val="doch.1a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 refreshError="1">
        <row r="277">
          <cell r="I277">
            <v>1636782411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1c"/>
      <sheetName val="1d"/>
      <sheetName val="1e"/>
      <sheetName val="2"/>
      <sheetName val="3"/>
      <sheetName val="4_INW"/>
      <sheetName val="7_niezal"/>
      <sheetName val="8_jst"/>
      <sheetName val="9-fs"/>
      <sheetName val="10- bezzwr"/>
      <sheetName val="..._BENEF"/>
      <sheetName val="12_GP"/>
      <sheetName val="13_wiel"/>
      <sheetName val="zmiany  wg 22 art "/>
      <sheetName val="zmiany   wg sejmiku  "/>
      <sheetName val="16_FOGR"/>
      <sheetName val="17_WFGZGiK"/>
      <sheetName val="18_WPI"/>
    </sheetNames>
    <sheetDataSet>
      <sheetData sheetId="0">
        <row r="356">
          <cell r="I356">
            <v>2278281482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033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B65536"/>
    </sheetView>
  </sheetViews>
  <sheetFormatPr defaultRowHeight="15"/>
  <cols>
    <col min="1" max="1" width="0" style="1" hidden="1" customWidth="1"/>
    <col min="2" max="2" width="0" style="2" hidden="1" customWidth="1"/>
    <col min="3" max="3" width="7.42578125" style="2" customWidth="1"/>
    <col min="4" max="4" width="41.42578125" style="2" customWidth="1"/>
    <col min="5" max="5" width="15.5703125" style="2" customWidth="1"/>
    <col min="6" max="6" width="13.42578125" style="2" customWidth="1"/>
    <col min="7" max="7" width="31" style="4" customWidth="1"/>
    <col min="8" max="9" width="23.28515625" style="2" customWidth="1"/>
    <col min="10" max="10" width="18.140625" style="2" customWidth="1"/>
    <col min="11" max="16384" width="9.140625" style="2"/>
  </cols>
  <sheetData>
    <row r="1" spans="1:10" ht="15.75">
      <c r="C1" s="3"/>
    </row>
    <row r="2" spans="1:10" ht="15.75">
      <c r="D2" s="5" t="s">
        <v>0</v>
      </c>
      <c r="E2" s="5"/>
      <c r="F2" s="5"/>
      <c r="G2" s="5"/>
      <c r="H2" s="5"/>
      <c r="I2" s="5"/>
      <c r="J2" s="6"/>
    </row>
    <row r="3" spans="1:10" ht="15.75">
      <c r="D3" s="5" t="s">
        <v>2300</v>
      </c>
      <c r="E3" s="5"/>
      <c r="F3" s="5"/>
      <c r="G3" s="5"/>
      <c r="H3" s="5"/>
      <c r="I3" s="5"/>
      <c r="J3" s="7"/>
    </row>
    <row r="4" spans="1:10" ht="15.75">
      <c r="D4" s="8" t="s">
        <v>1</v>
      </c>
      <c r="E4" s="8"/>
      <c r="F4" s="8"/>
      <c r="G4" s="8"/>
      <c r="H4" s="8"/>
      <c r="I4" s="8"/>
      <c r="J4" s="7"/>
    </row>
    <row r="5" spans="1:10">
      <c r="H5" s="6"/>
      <c r="I5" s="6"/>
      <c r="J5" s="6"/>
    </row>
    <row r="6" spans="1:10" ht="39" customHeight="1"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  <c r="H6" s="9" t="s">
        <v>7</v>
      </c>
      <c r="I6" s="9" t="s">
        <v>8</v>
      </c>
      <c r="J6" s="9" t="s">
        <v>9</v>
      </c>
    </row>
    <row r="7" spans="1:10">
      <c r="C7" s="11">
        <v>1</v>
      </c>
      <c r="D7" s="11">
        <v>2</v>
      </c>
      <c r="E7" s="11">
        <v>3</v>
      </c>
      <c r="F7" s="11">
        <v>4</v>
      </c>
      <c r="G7" s="12">
        <v>5</v>
      </c>
      <c r="H7" s="11">
        <v>6</v>
      </c>
      <c r="I7" s="11">
        <v>7</v>
      </c>
      <c r="J7" s="11">
        <v>8</v>
      </c>
    </row>
    <row r="8" spans="1:10" ht="36.75" customHeight="1">
      <c r="A8" s="13" t="s">
        <v>10</v>
      </c>
      <c r="B8" s="14"/>
      <c r="C8" s="15">
        <v>1</v>
      </c>
      <c r="D8" s="16" t="s">
        <v>11</v>
      </c>
      <c r="E8" s="16">
        <v>150</v>
      </c>
      <c r="F8" s="16">
        <v>15011</v>
      </c>
      <c r="G8" s="15" t="s">
        <v>10</v>
      </c>
      <c r="H8" s="17">
        <f>SUM(H9:H20)</f>
        <v>12000</v>
      </c>
      <c r="I8" s="17">
        <f>SUM(I9:I20)</f>
        <v>8124.83</v>
      </c>
      <c r="J8" s="18">
        <f>IF(H8=0,0,I8/H8)</f>
        <v>0.67706916666666661</v>
      </c>
    </row>
    <row r="9" spans="1:10" ht="45">
      <c r="C9" s="19" t="s">
        <v>12</v>
      </c>
      <c r="D9" s="20" t="s">
        <v>13</v>
      </c>
      <c r="E9" s="21" t="s">
        <v>14</v>
      </c>
      <c r="F9" s="21"/>
      <c r="G9" s="22" t="s">
        <v>10</v>
      </c>
      <c r="H9" s="23">
        <v>450</v>
      </c>
      <c r="I9" s="23">
        <v>450</v>
      </c>
      <c r="J9" s="24">
        <f t="shared" ref="J9:J59" si="0">IF(H9=0,0,I9/H9)</f>
        <v>1</v>
      </c>
    </row>
    <row r="10" spans="1:10">
      <c r="C10" s="19" t="s">
        <v>15</v>
      </c>
      <c r="D10" s="20" t="s">
        <v>16</v>
      </c>
      <c r="E10" s="21" t="s">
        <v>17</v>
      </c>
      <c r="F10" s="21"/>
      <c r="G10" s="22" t="s">
        <v>10</v>
      </c>
      <c r="H10" s="23">
        <v>3000</v>
      </c>
      <c r="I10" s="23">
        <v>3000</v>
      </c>
      <c r="J10" s="24">
        <f t="shared" si="0"/>
        <v>1</v>
      </c>
    </row>
    <row r="11" spans="1:10">
      <c r="C11" s="19" t="s">
        <v>18</v>
      </c>
      <c r="D11" s="20" t="s">
        <v>19</v>
      </c>
      <c r="E11" s="21" t="s">
        <v>20</v>
      </c>
      <c r="F11" s="21"/>
      <c r="G11" s="22" t="s">
        <v>10</v>
      </c>
      <c r="H11" s="23">
        <v>189</v>
      </c>
      <c r="I11" s="23">
        <f>180-13.5+22.5</f>
        <v>189</v>
      </c>
      <c r="J11" s="24">
        <f t="shared" si="0"/>
        <v>1</v>
      </c>
    </row>
    <row r="12" spans="1:10">
      <c r="C12" s="19" t="s">
        <v>21</v>
      </c>
      <c r="D12" s="20" t="s">
        <v>22</v>
      </c>
      <c r="E12" s="21" t="s">
        <v>23</v>
      </c>
      <c r="F12" s="21"/>
      <c r="G12" s="22" t="s">
        <v>10</v>
      </c>
      <c r="H12" s="23">
        <v>166.5</v>
      </c>
      <c r="I12" s="23">
        <v>166.5</v>
      </c>
      <c r="J12" s="24">
        <f t="shared" si="0"/>
        <v>1</v>
      </c>
    </row>
    <row r="13" spans="1:10" ht="30">
      <c r="C13" s="19" t="s">
        <v>24</v>
      </c>
      <c r="D13" s="20" t="s">
        <v>25</v>
      </c>
      <c r="E13" s="21" t="s">
        <v>26</v>
      </c>
      <c r="F13" s="21"/>
      <c r="G13" s="22" t="s">
        <v>10</v>
      </c>
      <c r="H13" s="23">
        <v>94.5</v>
      </c>
      <c r="I13" s="23">
        <v>94.5</v>
      </c>
      <c r="J13" s="24">
        <f t="shared" si="0"/>
        <v>1</v>
      </c>
    </row>
    <row r="14" spans="1:10" ht="30">
      <c r="C14" s="19" t="s">
        <v>27</v>
      </c>
      <c r="D14" s="20" t="s">
        <v>28</v>
      </c>
      <c r="E14" s="21" t="s">
        <v>29</v>
      </c>
      <c r="F14" s="21"/>
      <c r="G14" s="22" t="s">
        <v>10</v>
      </c>
      <c r="H14" s="23">
        <v>2250</v>
      </c>
      <c r="I14" s="23">
        <v>2250</v>
      </c>
      <c r="J14" s="24">
        <f t="shared" si="0"/>
        <v>1</v>
      </c>
    </row>
    <row r="15" spans="1:10" ht="45">
      <c r="C15" s="19" t="s">
        <v>30</v>
      </c>
      <c r="D15" s="20" t="s">
        <v>31</v>
      </c>
      <c r="E15" s="21" t="s">
        <v>32</v>
      </c>
      <c r="F15" s="21"/>
      <c r="G15" s="22" t="s">
        <v>10</v>
      </c>
      <c r="H15" s="23">
        <v>154.77000000000001</v>
      </c>
      <c r="I15" s="23">
        <v>154.77000000000001</v>
      </c>
      <c r="J15" s="24">
        <f t="shared" si="0"/>
        <v>1</v>
      </c>
    </row>
    <row r="16" spans="1:10" ht="30">
      <c r="C16" s="19" t="s">
        <v>33</v>
      </c>
      <c r="D16" s="20" t="s">
        <v>34</v>
      </c>
      <c r="E16" s="21" t="s">
        <v>35</v>
      </c>
      <c r="F16" s="21"/>
      <c r="G16" s="22" t="s">
        <v>10</v>
      </c>
      <c r="H16" s="23">
        <v>823.5</v>
      </c>
      <c r="I16" s="23">
        <v>823.5</v>
      </c>
      <c r="J16" s="24">
        <f t="shared" si="0"/>
        <v>1</v>
      </c>
    </row>
    <row r="17" spans="1:10">
      <c r="C17" s="19" t="s">
        <v>36</v>
      </c>
      <c r="D17" s="20" t="s">
        <v>37</v>
      </c>
      <c r="E17" s="21" t="s">
        <v>38</v>
      </c>
      <c r="F17" s="21"/>
      <c r="G17" s="22" t="s">
        <v>10</v>
      </c>
      <c r="H17" s="23">
        <v>150</v>
      </c>
      <c r="I17" s="23">
        <v>150</v>
      </c>
      <c r="J17" s="24">
        <f t="shared" si="0"/>
        <v>1</v>
      </c>
    </row>
    <row r="18" spans="1:10" ht="60">
      <c r="C18" s="19" t="s">
        <v>39</v>
      </c>
      <c r="D18" s="20" t="s">
        <v>40</v>
      </c>
      <c r="E18" s="21" t="s">
        <v>41</v>
      </c>
      <c r="F18" s="21"/>
      <c r="G18" s="22" t="s">
        <v>10</v>
      </c>
      <c r="H18" s="23">
        <v>581.05999999999995</v>
      </c>
      <c r="I18" s="23">
        <f>318.42+262.64</f>
        <v>581.05999999999995</v>
      </c>
      <c r="J18" s="24">
        <f t="shared" si="0"/>
        <v>1</v>
      </c>
    </row>
    <row r="19" spans="1:10">
      <c r="C19" s="19" t="s">
        <v>42</v>
      </c>
      <c r="D19" s="20" t="s">
        <v>43</v>
      </c>
      <c r="E19" s="21" t="s">
        <v>44</v>
      </c>
      <c r="F19" s="21"/>
      <c r="G19" s="22" t="s">
        <v>10</v>
      </c>
      <c r="H19" s="23">
        <v>265.5</v>
      </c>
      <c r="I19" s="23">
        <v>265.5</v>
      </c>
      <c r="J19" s="24">
        <f t="shared" si="0"/>
        <v>1</v>
      </c>
    </row>
    <row r="20" spans="1:10">
      <c r="C20" s="19" t="s">
        <v>45</v>
      </c>
      <c r="D20" s="20" t="s">
        <v>46</v>
      </c>
      <c r="E20" s="21" t="s">
        <v>47</v>
      </c>
      <c r="F20" s="21"/>
      <c r="G20" s="22" t="s">
        <v>10</v>
      </c>
      <c r="H20" s="23">
        <v>3875.17</v>
      </c>
      <c r="I20" s="23">
        <v>0</v>
      </c>
      <c r="J20" s="24">
        <f t="shared" si="0"/>
        <v>0</v>
      </c>
    </row>
    <row r="21" spans="1:10" s="29" customFormat="1" ht="36.75" customHeight="1">
      <c r="A21" s="25"/>
      <c r="B21" s="14"/>
      <c r="C21" s="26">
        <v>2</v>
      </c>
      <c r="D21" s="27" t="s">
        <v>48</v>
      </c>
      <c r="E21" s="27">
        <v>150</v>
      </c>
      <c r="F21" s="27">
        <v>15011</v>
      </c>
      <c r="G21" s="15" t="s">
        <v>49</v>
      </c>
      <c r="H21" s="28">
        <f>SUM(H22:H23)</f>
        <v>2102428</v>
      </c>
      <c r="I21" s="28">
        <f>SUM(I22:I23)</f>
        <v>1964129</v>
      </c>
      <c r="J21" s="18">
        <f t="shared" si="0"/>
        <v>0.93421938825015649</v>
      </c>
    </row>
    <row r="22" spans="1:10" s="29" customFormat="1" ht="36.75" customHeight="1">
      <c r="A22" s="13" t="s">
        <v>10</v>
      </c>
      <c r="C22" s="26"/>
      <c r="D22" s="27"/>
      <c r="E22" s="27"/>
      <c r="F22" s="27"/>
      <c r="G22" s="15" t="s">
        <v>10</v>
      </c>
      <c r="H22" s="17">
        <f>SUMIF($G$24:$G$59,$G22,H24:H59)</f>
        <v>315364</v>
      </c>
      <c r="I22" s="17">
        <f>SUMIF($G$24:$G$59,$G22,I24:I59)</f>
        <v>294619.34999999998</v>
      </c>
      <c r="J22" s="30">
        <f t="shared" si="0"/>
        <v>0.9342199807206909</v>
      </c>
    </row>
    <row r="23" spans="1:10" s="29" customFormat="1" ht="36.75" customHeight="1">
      <c r="A23" s="31" t="str">
        <f>+G23</f>
        <v>środki funduszy strukturalnych</v>
      </c>
      <c r="C23" s="26"/>
      <c r="D23" s="27"/>
      <c r="E23" s="27"/>
      <c r="F23" s="27"/>
      <c r="G23" s="15" t="s">
        <v>50</v>
      </c>
      <c r="H23" s="17">
        <f>SUMIF($G$24:$G$59,$G23,H24:H59)</f>
        <v>1787064</v>
      </c>
      <c r="I23" s="17">
        <f>SUMIF($G$24:$G$59,$G23,I24:I59)</f>
        <v>1669509.6500000001</v>
      </c>
      <c r="J23" s="30">
        <f t="shared" si="0"/>
        <v>0.93421928369661078</v>
      </c>
    </row>
    <row r="24" spans="1:10" s="14" customFormat="1" ht="15.75">
      <c r="A24" s="32"/>
      <c r="C24" s="33" t="s">
        <v>51</v>
      </c>
      <c r="D24" s="34" t="s">
        <v>52</v>
      </c>
      <c r="E24" s="35"/>
      <c r="F24" s="36"/>
      <c r="G24" s="37" t="s">
        <v>49</v>
      </c>
      <c r="H24" s="38">
        <f>SUM(H25:H26)</f>
        <v>178200</v>
      </c>
      <c r="I24" s="38">
        <f>SUM(I25:I26)</f>
        <v>178200</v>
      </c>
      <c r="J24" s="39">
        <f t="shared" si="0"/>
        <v>1</v>
      </c>
    </row>
    <row r="25" spans="1:10" s="14" customFormat="1">
      <c r="A25" s="32"/>
      <c r="C25" s="40"/>
      <c r="D25" s="41"/>
      <c r="E25" s="42"/>
      <c r="F25" s="43"/>
      <c r="G25" s="22" t="s">
        <v>10</v>
      </c>
      <c r="H25" s="44">
        <v>26730</v>
      </c>
      <c r="I25" s="44">
        <v>26730</v>
      </c>
      <c r="J25" s="45">
        <f t="shared" si="0"/>
        <v>1</v>
      </c>
    </row>
    <row r="26" spans="1:10" s="14" customFormat="1">
      <c r="A26" s="32"/>
      <c r="C26" s="46"/>
      <c r="D26" s="47"/>
      <c r="E26" s="48"/>
      <c r="F26" s="49"/>
      <c r="G26" s="22" t="s">
        <v>50</v>
      </c>
      <c r="H26" s="44">
        <v>151470</v>
      </c>
      <c r="I26" s="44">
        <v>151470</v>
      </c>
      <c r="J26" s="45">
        <f t="shared" si="0"/>
        <v>1</v>
      </c>
    </row>
    <row r="27" spans="1:10" s="14" customFormat="1" ht="15.75">
      <c r="A27" s="32"/>
      <c r="C27" s="33" t="s">
        <v>53</v>
      </c>
      <c r="D27" s="34" t="s">
        <v>54</v>
      </c>
      <c r="E27" s="35"/>
      <c r="F27" s="36"/>
      <c r="G27" s="37" t="s">
        <v>49</v>
      </c>
      <c r="H27" s="38">
        <f>SUM(H28:H29)</f>
        <v>264000</v>
      </c>
      <c r="I27" s="38">
        <f>SUM(I28:I29)</f>
        <v>257613</v>
      </c>
      <c r="J27" s="39">
        <f t="shared" si="0"/>
        <v>0.97580681818181814</v>
      </c>
    </row>
    <row r="28" spans="1:10" s="14" customFormat="1">
      <c r="A28" s="32"/>
      <c r="C28" s="40"/>
      <c r="D28" s="41"/>
      <c r="E28" s="42"/>
      <c r="F28" s="43"/>
      <c r="G28" s="22" t="s">
        <v>10</v>
      </c>
      <c r="H28" s="44">
        <v>39600</v>
      </c>
      <c r="I28" s="44">
        <v>38641.949999999997</v>
      </c>
      <c r="J28" s="45">
        <f t="shared" si="0"/>
        <v>0.97580681818181814</v>
      </c>
    </row>
    <row r="29" spans="1:10" s="14" customFormat="1">
      <c r="A29" s="32"/>
      <c r="C29" s="46"/>
      <c r="D29" s="47"/>
      <c r="E29" s="48"/>
      <c r="F29" s="49"/>
      <c r="G29" s="22" t="s">
        <v>50</v>
      </c>
      <c r="H29" s="44">
        <v>224400</v>
      </c>
      <c r="I29" s="44">
        <v>218971.05</v>
      </c>
      <c r="J29" s="45">
        <f t="shared" si="0"/>
        <v>0.97580681818181814</v>
      </c>
    </row>
    <row r="30" spans="1:10" s="14" customFormat="1" ht="15.75">
      <c r="A30" s="32"/>
      <c r="C30" s="33" t="s">
        <v>55</v>
      </c>
      <c r="D30" s="34" t="s">
        <v>56</v>
      </c>
      <c r="E30" s="35"/>
      <c r="F30" s="36"/>
      <c r="G30" s="37" t="s">
        <v>49</v>
      </c>
      <c r="H30" s="38">
        <f>SUM(H31:H32)</f>
        <v>237600</v>
      </c>
      <c r="I30" s="38">
        <f>SUM(I31:I32)</f>
        <v>237600</v>
      </c>
      <c r="J30" s="39">
        <f t="shared" si="0"/>
        <v>1</v>
      </c>
    </row>
    <row r="31" spans="1:10" s="14" customFormat="1">
      <c r="A31" s="32"/>
      <c r="C31" s="40"/>
      <c r="D31" s="41"/>
      <c r="E31" s="42"/>
      <c r="F31" s="43"/>
      <c r="G31" s="22" t="s">
        <v>10</v>
      </c>
      <c r="H31" s="44">
        <v>35640</v>
      </c>
      <c r="I31" s="44">
        <v>35640</v>
      </c>
      <c r="J31" s="45">
        <f t="shared" si="0"/>
        <v>1</v>
      </c>
    </row>
    <row r="32" spans="1:10" s="14" customFormat="1">
      <c r="A32" s="32"/>
      <c r="C32" s="46"/>
      <c r="D32" s="47"/>
      <c r="E32" s="48"/>
      <c r="F32" s="49"/>
      <c r="G32" s="22" t="s">
        <v>50</v>
      </c>
      <c r="H32" s="44">
        <v>201960</v>
      </c>
      <c r="I32" s="44">
        <v>201960</v>
      </c>
      <c r="J32" s="45">
        <f t="shared" si="0"/>
        <v>1</v>
      </c>
    </row>
    <row r="33" spans="1:10" s="14" customFormat="1" ht="15.75">
      <c r="A33" s="32"/>
      <c r="C33" s="33" t="s">
        <v>57</v>
      </c>
      <c r="D33" s="34" t="s">
        <v>58</v>
      </c>
      <c r="E33" s="35"/>
      <c r="F33" s="36"/>
      <c r="G33" s="37" t="s">
        <v>49</v>
      </c>
      <c r="H33" s="38">
        <f>SUM(H34:H35)</f>
        <v>37400</v>
      </c>
      <c r="I33" s="38">
        <f>SUM(I34:I35)</f>
        <v>0</v>
      </c>
      <c r="J33" s="39">
        <f t="shared" si="0"/>
        <v>0</v>
      </c>
    </row>
    <row r="34" spans="1:10" s="14" customFormat="1">
      <c r="A34" s="32"/>
      <c r="C34" s="40"/>
      <c r="D34" s="41"/>
      <c r="E34" s="42"/>
      <c r="F34" s="43"/>
      <c r="G34" s="22" t="s">
        <v>10</v>
      </c>
      <c r="H34" s="44">
        <v>5610</v>
      </c>
      <c r="I34" s="44">
        <v>0</v>
      </c>
      <c r="J34" s="45">
        <f t="shared" si="0"/>
        <v>0</v>
      </c>
    </row>
    <row r="35" spans="1:10" s="14" customFormat="1">
      <c r="A35" s="32"/>
      <c r="C35" s="46"/>
      <c r="D35" s="47"/>
      <c r="E35" s="48"/>
      <c r="F35" s="49"/>
      <c r="G35" s="22" t="s">
        <v>50</v>
      </c>
      <c r="H35" s="44">
        <v>31790</v>
      </c>
      <c r="I35" s="44">
        <v>0</v>
      </c>
      <c r="J35" s="45">
        <f t="shared" si="0"/>
        <v>0</v>
      </c>
    </row>
    <row r="36" spans="1:10" s="14" customFormat="1" ht="15.75">
      <c r="A36" s="32"/>
      <c r="C36" s="33" t="s">
        <v>59</v>
      </c>
      <c r="D36" s="34" t="s">
        <v>60</v>
      </c>
      <c r="E36" s="35"/>
      <c r="F36" s="36"/>
      <c r="G36" s="37" t="s">
        <v>49</v>
      </c>
      <c r="H36" s="38">
        <f>SUM(H37:H38)</f>
        <v>86400</v>
      </c>
      <c r="I36" s="38">
        <f>SUM(I37:I38)</f>
        <v>81600</v>
      </c>
      <c r="J36" s="39">
        <f t="shared" si="0"/>
        <v>0.94444444444444442</v>
      </c>
    </row>
    <row r="37" spans="1:10" s="14" customFormat="1">
      <c r="A37" s="32"/>
      <c r="C37" s="40"/>
      <c r="D37" s="41"/>
      <c r="E37" s="42"/>
      <c r="F37" s="43"/>
      <c r="G37" s="22" t="s">
        <v>10</v>
      </c>
      <c r="H37" s="44">
        <v>12960</v>
      </c>
      <c r="I37" s="44">
        <v>12240</v>
      </c>
      <c r="J37" s="45">
        <f t="shared" si="0"/>
        <v>0.94444444444444442</v>
      </c>
    </row>
    <row r="38" spans="1:10" s="14" customFormat="1">
      <c r="A38" s="32"/>
      <c r="C38" s="46"/>
      <c r="D38" s="47"/>
      <c r="E38" s="48"/>
      <c r="F38" s="49"/>
      <c r="G38" s="22" t="s">
        <v>50</v>
      </c>
      <c r="H38" s="44">
        <v>73440</v>
      </c>
      <c r="I38" s="44">
        <v>69360</v>
      </c>
      <c r="J38" s="45">
        <f t="shared" si="0"/>
        <v>0.94444444444444442</v>
      </c>
    </row>
    <row r="39" spans="1:10" s="14" customFormat="1" ht="15.75">
      <c r="A39" s="32"/>
      <c r="C39" s="33" t="s">
        <v>61</v>
      </c>
      <c r="D39" s="34" t="s">
        <v>62</v>
      </c>
      <c r="E39" s="35"/>
      <c r="F39" s="36"/>
      <c r="G39" s="37" t="s">
        <v>49</v>
      </c>
      <c r="H39" s="38">
        <f>SUM(H40:H41)</f>
        <v>128000</v>
      </c>
      <c r="I39" s="38">
        <f>SUM(I40:I41)</f>
        <v>128000</v>
      </c>
      <c r="J39" s="39">
        <f t="shared" si="0"/>
        <v>1</v>
      </c>
    </row>
    <row r="40" spans="1:10" s="14" customFormat="1">
      <c r="A40" s="32"/>
      <c r="C40" s="40"/>
      <c r="D40" s="41"/>
      <c r="E40" s="42"/>
      <c r="F40" s="43"/>
      <c r="G40" s="22" t="s">
        <v>10</v>
      </c>
      <c r="H40" s="44">
        <v>19200</v>
      </c>
      <c r="I40" s="44">
        <v>19200</v>
      </c>
      <c r="J40" s="45">
        <f t="shared" si="0"/>
        <v>1</v>
      </c>
    </row>
    <row r="41" spans="1:10" s="14" customFormat="1">
      <c r="A41" s="32"/>
      <c r="C41" s="46"/>
      <c r="D41" s="47"/>
      <c r="E41" s="48"/>
      <c r="F41" s="49"/>
      <c r="G41" s="22" t="s">
        <v>50</v>
      </c>
      <c r="H41" s="44">
        <v>108800</v>
      </c>
      <c r="I41" s="44">
        <v>108800</v>
      </c>
      <c r="J41" s="45">
        <f t="shared" si="0"/>
        <v>1</v>
      </c>
    </row>
    <row r="42" spans="1:10" s="14" customFormat="1" ht="15.75">
      <c r="A42" s="32"/>
      <c r="C42" s="33" t="s">
        <v>63</v>
      </c>
      <c r="D42" s="34" t="s">
        <v>64</v>
      </c>
      <c r="E42" s="35"/>
      <c r="F42" s="36"/>
      <c r="G42" s="37" t="s">
        <v>49</v>
      </c>
      <c r="H42" s="38">
        <f>SUM(H43:H44)</f>
        <v>173840</v>
      </c>
      <c r="I42" s="38">
        <f>SUM(I43:I44)</f>
        <v>173840</v>
      </c>
      <c r="J42" s="39">
        <f t="shared" si="0"/>
        <v>1</v>
      </c>
    </row>
    <row r="43" spans="1:10" s="14" customFormat="1">
      <c r="A43" s="32"/>
      <c r="C43" s="40"/>
      <c r="D43" s="41"/>
      <c r="E43" s="42"/>
      <c r="F43" s="43"/>
      <c r="G43" s="22" t="s">
        <v>10</v>
      </c>
      <c r="H43" s="44">
        <v>26076</v>
      </c>
      <c r="I43" s="44">
        <v>26076</v>
      </c>
      <c r="J43" s="45">
        <f t="shared" si="0"/>
        <v>1</v>
      </c>
    </row>
    <row r="44" spans="1:10" s="14" customFormat="1">
      <c r="A44" s="32"/>
      <c r="C44" s="46"/>
      <c r="D44" s="47"/>
      <c r="E44" s="48"/>
      <c r="F44" s="49"/>
      <c r="G44" s="22" t="s">
        <v>50</v>
      </c>
      <c r="H44" s="44">
        <v>147764</v>
      </c>
      <c r="I44" s="44">
        <v>147764</v>
      </c>
      <c r="J44" s="45">
        <f t="shared" si="0"/>
        <v>1</v>
      </c>
    </row>
    <row r="45" spans="1:10" s="14" customFormat="1" ht="15.75">
      <c r="A45" s="32"/>
      <c r="C45" s="33" t="s">
        <v>65</v>
      </c>
      <c r="D45" s="34" t="s">
        <v>66</v>
      </c>
      <c r="E45" s="35"/>
      <c r="F45" s="36"/>
      <c r="G45" s="37" t="s">
        <v>49</v>
      </c>
      <c r="H45" s="38">
        <f>SUM(H46:H47)</f>
        <v>290508</v>
      </c>
      <c r="I45" s="38">
        <f>SUM(I46:I47)</f>
        <v>250846</v>
      </c>
      <c r="J45" s="39">
        <f t="shared" si="0"/>
        <v>0.86347363928015752</v>
      </c>
    </row>
    <row r="46" spans="1:10" s="14" customFormat="1">
      <c r="A46" s="32"/>
      <c r="C46" s="40"/>
      <c r="D46" s="41"/>
      <c r="E46" s="42"/>
      <c r="F46" s="43"/>
      <c r="G46" s="22" t="s">
        <v>10</v>
      </c>
      <c r="H46" s="44">
        <v>43576</v>
      </c>
      <c r="I46" s="44">
        <v>37626.9</v>
      </c>
      <c r="J46" s="45">
        <f t="shared" si="0"/>
        <v>0.86347760234991744</v>
      </c>
    </row>
    <row r="47" spans="1:10" s="14" customFormat="1">
      <c r="A47" s="32"/>
      <c r="C47" s="46"/>
      <c r="D47" s="47"/>
      <c r="E47" s="48"/>
      <c r="F47" s="49"/>
      <c r="G47" s="22" t="s">
        <v>50</v>
      </c>
      <c r="H47" s="44">
        <v>246932</v>
      </c>
      <c r="I47" s="44">
        <v>213219.1</v>
      </c>
      <c r="J47" s="45">
        <f t="shared" si="0"/>
        <v>0.86347293991868213</v>
      </c>
    </row>
    <row r="48" spans="1:10" s="14" customFormat="1" ht="15.75">
      <c r="A48" s="32"/>
      <c r="C48" s="33" t="s">
        <v>67</v>
      </c>
      <c r="D48" s="34" t="s">
        <v>68</v>
      </c>
      <c r="E48" s="35"/>
      <c r="F48" s="36"/>
      <c r="G48" s="37" t="s">
        <v>49</v>
      </c>
      <c r="H48" s="38">
        <f>SUM(H49:H50)</f>
        <v>200000</v>
      </c>
      <c r="I48" s="38">
        <f>SUM(I49:I50)</f>
        <v>188750</v>
      </c>
      <c r="J48" s="39">
        <f t="shared" si="0"/>
        <v>0.94374999999999998</v>
      </c>
    </row>
    <row r="49" spans="1:10" s="14" customFormat="1">
      <c r="A49" s="32"/>
      <c r="C49" s="40"/>
      <c r="D49" s="41"/>
      <c r="E49" s="42"/>
      <c r="F49" s="43"/>
      <c r="G49" s="22" t="s">
        <v>10</v>
      </c>
      <c r="H49" s="44">
        <v>30000</v>
      </c>
      <c r="I49" s="44">
        <v>28312.5</v>
      </c>
      <c r="J49" s="45">
        <f t="shared" si="0"/>
        <v>0.94374999999999998</v>
      </c>
    </row>
    <row r="50" spans="1:10" s="14" customFormat="1">
      <c r="A50" s="32"/>
      <c r="C50" s="46"/>
      <c r="D50" s="47"/>
      <c r="E50" s="48"/>
      <c r="F50" s="49"/>
      <c r="G50" s="22" t="s">
        <v>50</v>
      </c>
      <c r="H50" s="44">
        <v>170000</v>
      </c>
      <c r="I50" s="44">
        <v>160437.5</v>
      </c>
      <c r="J50" s="45">
        <f t="shared" si="0"/>
        <v>0.94374999999999998</v>
      </c>
    </row>
    <row r="51" spans="1:10" s="14" customFormat="1" ht="15.75">
      <c r="A51" s="32"/>
      <c r="C51" s="33" t="s">
        <v>69</v>
      </c>
      <c r="D51" s="34" t="s">
        <v>70</v>
      </c>
      <c r="E51" s="35"/>
      <c r="F51" s="36"/>
      <c r="G51" s="37" t="s">
        <v>49</v>
      </c>
      <c r="H51" s="38">
        <f>SUM(H52:H53)</f>
        <v>75000</v>
      </c>
      <c r="I51" s="38">
        <f>SUM(I52:I53)</f>
        <v>36200</v>
      </c>
      <c r="J51" s="39">
        <f t="shared" si="0"/>
        <v>0.48266666666666669</v>
      </c>
    </row>
    <row r="52" spans="1:10" s="14" customFormat="1">
      <c r="A52" s="32"/>
      <c r="C52" s="40"/>
      <c r="D52" s="41"/>
      <c r="E52" s="42"/>
      <c r="F52" s="43"/>
      <c r="G52" s="22" t="s">
        <v>10</v>
      </c>
      <c r="H52" s="44">
        <v>11250</v>
      </c>
      <c r="I52" s="44">
        <v>5430</v>
      </c>
      <c r="J52" s="45">
        <f t="shared" si="0"/>
        <v>0.48266666666666669</v>
      </c>
    </row>
    <row r="53" spans="1:10" s="14" customFormat="1">
      <c r="A53" s="32"/>
      <c r="C53" s="46"/>
      <c r="D53" s="47"/>
      <c r="E53" s="48"/>
      <c r="F53" s="49"/>
      <c r="G53" s="22" t="s">
        <v>50</v>
      </c>
      <c r="H53" s="44">
        <v>63750</v>
      </c>
      <c r="I53" s="44">
        <v>30770</v>
      </c>
      <c r="J53" s="45">
        <f t="shared" si="0"/>
        <v>0.48266666666666669</v>
      </c>
    </row>
    <row r="54" spans="1:10" s="14" customFormat="1" ht="15.75">
      <c r="A54" s="32"/>
      <c r="C54" s="33" t="s">
        <v>71</v>
      </c>
      <c r="D54" s="34" t="s">
        <v>72</v>
      </c>
      <c r="E54" s="35"/>
      <c r="F54" s="36"/>
      <c r="G54" s="37" t="s">
        <v>49</v>
      </c>
      <c r="H54" s="38">
        <f>SUM(H55:H56)</f>
        <v>228800</v>
      </c>
      <c r="I54" s="38">
        <f>SUM(I55:I56)</f>
        <v>228800</v>
      </c>
      <c r="J54" s="39">
        <f t="shared" si="0"/>
        <v>1</v>
      </c>
    </row>
    <row r="55" spans="1:10" s="14" customFormat="1">
      <c r="A55" s="32"/>
      <c r="C55" s="40"/>
      <c r="D55" s="41"/>
      <c r="E55" s="42"/>
      <c r="F55" s="43"/>
      <c r="G55" s="22" t="s">
        <v>10</v>
      </c>
      <c r="H55" s="44">
        <v>34320</v>
      </c>
      <c r="I55" s="44">
        <v>34320</v>
      </c>
      <c r="J55" s="45">
        <f t="shared" si="0"/>
        <v>1</v>
      </c>
    </row>
    <row r="56" spans="1:10" s="14" customFormat="1">
      <c r="A56" s="32"/>
      <c r="C56" s="46"/>
      <c r="D56" s="47"/>
      <c r="E56" s="48"/>
      <c r="F56" s="49"/>
      <c r="G56" s="22" t="s">
        <v>50</v>
      </c>
      <c r="H56" s="44">
        <v>194480</v>
      </c>
      <c r="I56" s="44">
        <v>194480</v>
      </c>
      <c r="J56" s="45">
        <f t="shared" si="0"/>
        <v>1</v>
      </c>
    </row>
    <row r="57" spans="1:10" s="14" customFormat="1" ht="15.75">
      <c r="A57" s="32"/>
      <c r="C57" s="33" t="s">
        <v>73</v>
      </c>
      <c r="D57" s="34" t="s">
        <v>74</v>
      </c>
      <c r="E57" s="35"/>
      <c r="F57" s="36"/>
      <c r="G57" s="37" t="s">
        <v>49</v>
      </c>
      <c r="H57" s="38">
        <f>SUM(H58:H59)</f>
        <v>202680</v>
      </c>
      <c r="I57" s="38">
        <f>SUM(I58:I59)</f>
        <v>202680</v>
      </c>
      <c r="J57" s="39">
        <f t="shared" si="0"/>
        <v>1</v>
      </c>
    </row>
    <row r="58" spans="1:10" s="14" customFormat="1">
      <c r="A58" s="32"/>
      <c r="C58" s="40"/>
      <c r="D58" s="41"/>
      <c r="E58" s="42"/>
      <c r="F58" s="43"/>
      <c r="G58" s="22" t="s">
        <v>10</v>
      </c>
      <c r="H58" s="44">
        <v>30402</v>
      </c>
      <c r="I58" s="44">
        <v>30402</v>
      </c>
      <c r="J58" s="45">
        <f t="shared" si="0"/>
        <v>1</v>
      </c>
    </row>
    <row r="59" spans="1:10" s="14" customFormat="1">
      <c r="A59" s="32"/>
      <c r="C59" s="46"/>
      <c r="D59" s="47"/>
      <c r="E59" s="48"/>
      <c r="F59" s="49"/>
      <c r="G59" s="22" t="s">
        <v>50</v>
      </c>
      <c r="H59" s="44">
        <v>172278</v>
      </c>
      <c r="I59" s="44">
        <v>172278</v>
      </c>
      <c r="J59" s="45">
        <f t="shared" si="0"/>
        <v>1</v>
      </c>
    </row>
    <row r="60" spans="1:10" s="29" customFormat="1" ht="36.75" customHeight="1">
      <c r="A60" s="13" t="s">
        <v>10</v>
      </c>
      <c r="B60" s="14"/>
      <c r="C60" s="15">
        <v>3</v>
      </c>
      <c r="D60" s="16" t="s">
        <v>75</v>
      </c>
      <c r="E60" s="16">
        <v>150</v>
      </c>
      <c r="F60" s="16">
        <v>15011</v>
      </c>
      <c r="G60" s="15" t="s">
        <v>10</v>
      </c>
      <c r="H60" s="17">
        <f>SUM(H61:H106)</f>
        <v>4399053</v>
      </c>
      <c r="I60" s="17">
        <f>SUM(I61:I106)</f>
        <v>3276144.0100000002</v>
      </c>
      <c r="J60" s="18">
        <f>IF(H60=0,0,I60/H60)</f>
        <v>0.74473847212115885</v>
      </c>
    </row>
    <row r="61" spans="1:10" s="14" customFormat="1" ht="15.75">
      <c r="A61" s="32"/>
      <c r="C61" s="22" t="s">
        <v>76</v>
      </c>
      <c r="D61" s="20" t="s">
        <v>77</v>
      </c>
      <c r="E61" s="21" t="s">
        <v>78</v>
      </c>
      <c r="F61" s="21"/>
      <c r="G61" s="22" t="s">
        <v>10</v>
      </c>
      <c r="H61" s="23">
        <v>95144.82</v>
      </c>
      <c r="I61" s="23">
        <v>81401.570000000007</v>
      </c>
      <c r="J61" s="39">
        <f>IF(H61=0,0,I61/H61)</f>
        <v>0.8555544064301136</v>
      </c>
    </row>
    <row r="62" spans="1:10" s="14" customFormat="1" ht="30">
      <c r="A62" s="32"/>
      <c r="C62" s="22" t="s">
        <v>79</v>
      </c>
      <c r="D62" s="20" t="s">
        <v>80</v>
      </c>
      <c r="E62" s="21" t="s">
        <v>81</v>
      </c>
      <c r="F62" s="21"/>
      <c r="G62" s="22" t="s">
        <v>10</v>
      </c>
      <c r="H62" s="23">
        <v>112875.75</v>
      </c>
      <c r="I62" s="23">
        <v>106908.28</v>
      </c>
      <c r="J62" s="45">
        <f>IF(H62=0,0,I62/H62)</f>
        <v>0.94713240000620147</v>
      </c>
    </row>
    <row r="63" spans="1:10" s="14" customFormat="1" ht="30">
      <c r="A63" s="32"/>
      <c r="C63" s="22" t="s">
        <v>82</v>
      </c>
      <c r="D63" s="20" t="s">
        <v>80</v>
      </c>
      <c r="E63" s="21" t="s">
        <v>83</v>
      </c>
      <c r="F63" s="21"/>
      <c r="G63" s="22" t="s">
        <v>10</v>
      </c>
      <c r="H63" s="23">
        <v>131314.5</v>
      </c>
      <c r="I63" s="23">
        <v>128194.96</v>
      </c>
      <c r="J63" s="45">
        <f>IF(H63=0,0,I63/H63)</f>
        <v>0.97624375069013714</v>
      </c>
    </row>
    <row r="64" spans="1:10" s="14" customFormat="1">
      <c r="A64" s="32"/>
      <c r="C64" s="22" t="s">
        <v>84</v>
      </c>
      <c r="D64" s="20" t="s">
        <v>85</v>
      </c>
      <c r="E64" s="21" t="s">
        <v>86</v>
      </c>
      <c r="F64" s="21"/>
      <c r="G64" s="22" t="s">
        <v>10</v>
      </c>
      <c r="H64" s="23">
        <v>30000</v>
      </c>
      <c r="I64" s="23">
        <v>28047.45</v>
      </c>
      <c r="J64" s="45">
        <f t="shared" ref="J64:J127" si="1">IF(H64=0,0,I64/H64)</f>
        <v>0.93491500000000005</v>
      </c>
    </row>
    <row r="65" spans="1:10" s="14" customFormat="1" ht="30">
      <c r="A65" s="32"/>
      <c r="C65" s="22" t="s">
        <v>87</v>
      </c>
      <c r="D65" s="20" t="s">
        <v>88</v>
      </c>
      <c r="E65" s="21" t="s">
        <v>89</v>
      </c>
      <c r="F65" s="21"/>
      <c r="G65" s="22" t="s">
        <v>10</v>
      </c>
      <c r="H65" s="23">
        <v>22463.25</v>
      </c>
      <c r="I65" s="23">
        <v>13804.15</v>
      </c>
      <c r="J65" s="45">
        <f t="shared" si="1"/>
        <v>0.61452149622160634</v>
      </c>
    </row>
    <row r="66" spans="1:10" s="14" customFormat="1">
      <c r="A66" s="32"/>
      <c r="C66" s="22" t="s">
        <v>90</v>
      </c>
      <c r="D66" s="20" t="s">
        <v>91</v>
      </c>
      <c r="E66" s="21" t="s">
        <v>92</v>
      </c>
      <c r="F66" s="21"/>
      <c r="G66" s="22" t="s">
        <v>10</v>
      </c>
      <c r="H66" s="23">
        <v>25527.94</v>
      </c>
      <c r="I66" s="23">
        <v>24307.449999999997</v>
      </c>
      <c r="J66" s="45">
        <f t="shared" si="1"/>
        <v>0.95219003178478168</v>
      </c>
    </row>
    <row r="67" spans="1:10" s="14" customFormat="1" ht="45">
      <c r="A67" s="32"/>
      <c r="C67" s="22" t="s">
        <v>93</v>
      </c>
      <c r="D67" s="20" t="s">
        <v>94</v>
      </c>
      <c r="E67" s="21" t="s">
        <v>95</v>
      </c>
      <c r="F67" s="21"/>
      <c r="G67" s="22" t="s">
        <v>10</v>
      </c>
      <c r="H67" s="23">
        <v>25259.4</v>
      </c>
      <c r="I67" s="23">
        <v>15457.5</v>
      </c>
      <c r="J67" s="45">
        <f t="shared" si="1"/>
        <v>0.61195040262239009</v>
      </c>
    </row>
    <row r="68" spans="1:10" s="14" customFormat="1">
      <c r="A68" s="32"/>
      <c r="C68" s="22" t="s">
        <v>96</v>
      </c>
      <c r="D68" s="20" t="s">
        <v>97</v>
      </c>
      <c r="E68" s="21" t="s">
        <v>98</v>
      </c>
      <c r="F68" s="21"/>
      <c r="G68" s="22" t="s">
        <v>10</v>
      </c>
      <c r="H68" s="23">
        <f>125277+24</f>
        <v>125301</v>
      </c>
      <c r="I68" s="23">
        <v>125301</v>
      </c>
      <c r="J68" s="45">
        <f t="shared" si="1"/>
        <v>1</v>
      </c>
    </row>
    <row r="69" spans="1:10" s="14" customFormat="1" ht="45">
      <c r="A69" s="32"/>
      <c r="C69" s="22" t="s">
        <v>99</v>
      </c>
      <c r="D69" s="20" t="s">
        <v>100</v>
      </c>
      <c r="E69" s="21" t="s">
        <v>101</v>
      </c>
      <c r="F69" s="21"/>
      <c r="G69" s="22" t="s">
        <v>10</v>
      </c>
      <c r="H69" s="23">
        <v>108324.15</v>
      </c>
      <c r="I69" s="23">
        <v>32395.200000000001</v>
      </c>
      <c r="J69" s="45">
        <f t="shared" si="1"/>
        <v>0.29905796629837395</v>
      </c>
    </row>
    <row r="70" spans="1:10" s="14" customFormat="1" ht="30">
      <c r="A70" s="32"/>
      <c r="C70" s="22" t="s">
        <v>102</v>
      </c>
      <c r="D70" s="20" t="s">
        <v>103</v>
      </c>
      <c r="E70" s="21" t="s">
        <v>104</v>
      </c>
      <c r="F70" s="21"/>
      <c r="G70" s="22" t="s">
        <v>10</v>
      </c>
      <c r="H70" s="23">
        <v>8805</v>
      </c>
      <c r="I70" s="23">
        <v>8781.81</v>
      </c>
      <c r="J70" s="45">
        <f t="shared" si="1"/>
        <v>0.99736626916524695</v>
      </c>
    </row>
    <row r="71" spans="1:10" s="14" customFormat="1" ht="30">
      <c r="A71" s="32"/>
      <c r="C71" s="22" t="s">
        <v>105</v>
      </c>
      <c r="D71" s="20" t="s">
        <v>106</v>
      </c>
      <c r="E71" s="21" t="s">
        <v>107</v>
      </c>
      <c r="F71" s="21"/>
      <c r="G71" s="22" t="s">
        <v>10</v>
      </c>
      <c r="H71" s="23">
        <v>22170</v>
      </c>
      <c r="I71" s="23">
        <v>17407.5</v>
      </c>
      <c r="J71" s="45">
        <f t="shared" si="1"/>
        <v>0.78518267929634644</v>
      </c>
    </row>
    <row r="72" spans="1:10" s="14" customFormat="1" ht="30">
      <c r="A72" s="32"/>
      <c r="C72" s="22" t="s">
        <v>108</v>
      </c>
      <c r="D72" s="20" t="s">
        <v>109</v>
      </c>
      <c r="E72" s="21" t="s">
        <v>110</v>
      </c>
      <c r="F72" s="21"/>
      <c r="G72" s="22" t="s">
        <v>10</v>
      </c>
      <c r="H72" s="23">
        <v>182720.1</v>
      </c>
      <c r="I72" s="23">
        <v>173255.6</v>
      </c>
      <c r="J72" s="45">
        <f t="shared" si="1"/>
        <v>0.94820219559862329</v>
      </c>
    </row>
    <row r="73" spans="1:10" s="14" customFormat="1">
      <c r="A73" s="32"/>
      <c r="C73" s="22" t="s">
        <v>111</v>
      </c>
      <c r="D73" s="20" t="s">
        <v>97</v>
      </c>
      <c r="E73" s="21" t="s">
        <v>112</v>
      </c>
      <c r="F73" s="21"/>
      <c r="G73" s="22" t="s">
        <v>10</v>
      </c>
      <c r="H73" s="23">
        <v>12741</v>
      </c>
      <c r="I73" s="23">
        <v>12706.86</v>
      </c>
      <c r="J73" s="45">
        <f t="shared" si="1"/>
        <v>0.99732046150223697</v>
      </c>
    </row>
    <row r="74" spans="1:10" s="14" customFormat="1" ht="30">
      <c r="A74" s="32"/>
      <c r="C74" s="22" t="s">
        <v>113</v>
      </c>
      <c r="D74" s="20" t="s">
        <v>114</v>
      </c>
      <c r="E74" s="21" t="s">
        <v>115</v>
      </c>
      <c r="F74" s="21"/>
      <c r="G74" s="22" t="s">
        <v>10</v>
      </c>
      <c r="H74" s="23">
        <v>54768</v>
      </c>
      <c r="I74" s="23">
        <v>38726.910000000003</v>
      </c>
      <c r="J74" s="45">
        <f t="shared" si="1"/>
        <v>0.70710834794040323</v>
      </c>
    </row>
    <row r="75" spans="1:10" s="14" customFormat="1" ht="30">
      <c r="A75" s="32"/>
      <c r="C75" s="22" t="s">
        <v>116</v>
      </c>
      <c r="D75" s="20" t="s">
        <v>117</v>
      </c>
      <c r="E75" s="21" t="s">
        <v>118</v>
      </c>
      <c r="F75" s="21"/>
      <c r="G75" s="22" t="s">
        <v>10</v>
      </c>
      <c r="H75" s="23">
        <v>115410</v>
      </c>
      <c r="I75" s="23">
        <v>115410</v>
      </c>
      <c r="J75" s="45">
        <f t="shared" si="1"/>
        <v>1</v>
      </c>
    </row>
    <row r="76" spans="1:10" s="14" customFormat="1">
      <c r="A76" s="32"/>
      <c r="C76" s="22" t="s">
        <v>119</v>
      </c>
      <c r="D76" s="20" t="s">
        <v>120</v>
      </c>
      <c r="E76" s="21" t="s">
        <v>121</v>
      </c>
      <c r="F76" s="21"/>
      <c r="G76" s="22" t="s">
        <v>10</v>
      </c>
      <c r="H76" s="23">
        <v>52242</v>
      </c>
      <c r="I76" s="23">
        <v>48469.3</v>
      </c>
      <c r="J76" s="45">
        <f t="shared" si="1"/>
        <v>0.92778415834003303</v>
      </c>
    </row>
    <row r="77" spans="1:10" s="14" customFormat="1">
      <c r="A77" s="32"/>
      <c r="C77" s="22" t="s">
        <v>122</v>
      </c>
      <c r="D77" s="20" t="s">
        <v>123</v>
      </c>
      <c r="E77" s="21" t="s">
        <v>124</v>
      </c>
      <c r="F77" s="21"/>
      <c r="G77" s="22" t="s">
        <v>10</v>
      </c>
      <c r="H77" s="23">
        <v>177270</v>
      </c>
      <c r="I77" s="23">
        <v>143993.63</v>
      </c>
      <c r="J77" s="45">
        <f t="shared" si="1"/>
        <v>0.81228425565521523</v>
      </c>
    </row>
    <row r="78" spans="1:10" s="14" customFormat="1" ht="30">
      <c r="A78" s="32"/>
      <c r="C78" s="22" t="s">
        <v>125</v>
      </c>
      <c r="D78" s="20" t="s">
        <v>126</v>
      </c>
      <c r="E78" s="21" t="s">
        <v>127</v>
      </c>
      <c r="F78" s="21"/>
      <c r="G78" s="22" t="s">
        <v>10</v>
      </c>
      <c r="H78" s="23">
        <v>18860.7</v>
      </c>
      <c r="I78" s="23">
        <v>2319.619999999999</v>
      </c>
      <c r="J78" s="45">
        <f t="shared" si="1"/>
        <v>0.12298695170380733</v>
      </c>
    </row>
    <row r="79" spans="1:10" s="14" customFormat="1">
      <c r="A79" s="32"/>
      <c r="C79" s="22" t="s">
        <v>128</v>
      </c>
      <c r="D79" s="20" t="s">
        <v>129</v>
      </c>
      <c r="E79" s="21" t="s">
        <v>130</v>
      </c>
      <c r="F79" s="21"/>
      <c r="G79" s="22" t="s">
        <v>10</v>
      </c>
      <c r="H79" s="23">
        <v>42837.62</v>
      </c>
      <c r="I79" s="23">
        <v>30347.25</v>
      </c>
      <c r="J79" s="45">
        <f t="shared" si="1"/>
        <v>0.70842521129791991</v>
      </c>
    </row>
    <row r="80" spans="1:10" s="14" customFormat="1">
      <c r="A80" s="32"/>
      <c r="C80" s="22" t="s">
        <v>131</v>
      </c>
      <c r="D80" s="20" t="s">
        <v>132</v>
      </c>
      <c r="E80" s="21" t="s">
        <v>133</v>
      </c>
      <c r="F80" s="21"/>
      <c r="G80" s="22" t="s">
        <v>10</v>
      </c>
      <c r="H80" s="23">
        <v>114750</v>
      </c>
      <c r="I80" s="23">
        <v>81922.13</v>
      </c>
      <c r="J80" s="45">
        <f t="shared" si="1"/>
        <v>0.71391834422657952</v>
      </c>
    </row>
    <row r="81" spans="1:10" s="14" customFormat="1">
      <c r="A81" s="32"/>
      <c r="C81" s="22" t="s">
        <v>134</v>
      </c>
      <c r="D81" s="20" t="s">
        <v>135</v>
      </c>
      <c r="E81" s="21" t="s">
        <v>136</v>
      </c>
      <c r="F81" s="21"/>
      <c r="G81" s="22" t="s">
        <v>10</v>
      </c>
      <c r="H81" s="23">
        <v>45598.26</v>
      </c>
      <c r="I81" s="23">
        <v>45328.3</v>
      </c>
      <c r="J81" s="45">
        <f t="shared" si="1"/>
        <v>0.99407959865135209</v>
      </c>
    </row>
    <row r="82" spans="1:10" s="14" customFormat="1" ht="30">
      <c r="A82" s="32"/>
      <c r="C82" s="22" t="s">
        <v>137</v>
      </c>
      <c r="D82" s="20" t="s">
        <v>88</v>
      </c>
      <c r="E82" s="21" t="s">
        <v>138</v>
      </c>
      <c r="F82" s="21"/>
      <c r="G82" s="22" t="s">
        <v>10</v>
      </c>
      <c r="H82" s="23">
        <v>185250</v>
      </c>
      <c r="I82" s="23">
        <v>150826.19</v>
      </c>
      <c r="J82" s="45">
        <f t="shared" si="1"/>
        <v>0.81417646423751688</v>
      </c>
    </row>
    <row r="83" spans="1:10" s="14" customFormat="1">
      <c r="A83" s="32"/>
      <c r="C83" s="22" t="s">
        <v>139</v>
      </c>
      <c r="D83" s="20" t="s">
        <v>140</v>
      </c>
      <c r="E83" s="21" t="s">
        <v>141</v>
      </c>
      <c r="F83" s="21"/>
      <c r="G83" s="22" t="s">
        <v>10</v>
      </c>
      <c r="H83" s="23">
        <v>29176.89</v>
      </c>
      <c r="I83" s="23">
        <v>1119.5900000000001</v>
      </c>
      <c r="J83" s="45">
        <f t="shared" si="1"/>
        <v>3.8372492750255428E-2</v>
      </c>
    </row>
    <row r="84" spans="1:10" s="14" customFormat="1">
      <c r="A84" s="32"/>
      <c r="C84" s="22" t="s">
        <v>142</v>
      </c>
      <c r="D84" s="20" t="s">
        <v>143</v>
      </c>
      <c r="E84" s="21" t="s">
        <v>144</v>
      </c>
      <c r="F84" s="21"/>
      <c r="G84" s="22" t="s">
        <v>10</v>
      </c>
      <c r="H84" s="23">
        <v>241071.21</v>
      </c>
      <c r="I84" s="23">
        <v>216309.82</v>
      </c>
      <c r="J84" s="45">
        <f t="shared" si="1"/>
        <v>0.89728599279855947</v>
      </c>
    </row>
    <row r="85" spans="1:10" s="14" customFormat="1" ht="30">
      <c r="A85" s="32"/>
      <c r="C85" s="22" t="s">
        <v>145</v>
      </c>
      <c r="D85" s="20" t="s">
        <v>146</v>
      </c>
      <c r="E85" s="21" t="s">
        <v>147</v>
      </c>
      <c r="F85" s="21"/>
      <c r="G85" s="22" t="s">
        <v>10</v>
      </c>
      <c r="H85" s="23">
        <v>258510</v>
      </c>
      <c r="I85" s="23">
        <v>114900.95</v>
      </c>
      <c r="J85" s="45">
        <f t="shared" si="1"/>
        <v>0.44447390816602839</v>
      </c>
    </row>
    <row r="86" spans="1:10" s="14" customFormat="1" ht="30">
      <c r="A86" s="32"/>
      <c r="C86" s="22" t="s">
        <v>148</v>
      </c>
      <c r="D86" s="20" t="s">
        <v>149</v>
      </c>
      <c r="E86" s="21" t="s">
        <v>150</v>
      </c>
      <c r="F86" s="21"/>
      <c r="G86" s="22" t="s">
        <v>10</v>
      </c>
      <c r="H86" s="23">
        <v>21453</v>
      </c>
      <c r="I86" s="23">
        <v>15082.15</v>
      </c>
      <c r="J86" s="45">
        <f t="shared" si="1"/>
        <v>0.70303220994732674</v>
      </c>
    </row>
    <row r="87" spans="1:10" s="14" customFormat="1" ht="30">
      <c r="A87" s="32"/>
      <c r="C87" s="22" t="s">
        <v>151</v>
      </c>
      <c r="D87" s="20" t="s">
        <v>152</v>
      </c>
      <c r="E87" s="21" t="s">
        <v>153</v>
      </c>
      <c r="F87" s="21"/>
      <c r="G87" s="22" t="s">
        <v>10</v>
      </c>
      <c r="H87" s="23">
        <v>48826.5</v>
      </c>
      <c r="I87" s="23">
        <v>26760.04</v>
      </c>
      <c r="J87" s="45">
        <f t="shared" si="1"/>
        <v>0.54806385876521968</v>
      </c>
    </row>
    <row r="88" spans="1:10" s="14" customFormat="1" ht="30">
      <c r="A88" s="32"/>
      <c r="C88" s="22" t="s">
        <v>154</v>
      </c>
      <c r="D88" s="20" t="s">
        <v>155</v>
      </c>
      <c r="E88" s="21" t="s">
        <v>156</v>
      </c>
      <c r="F88" s="21"/>
      <c r="G88" s="22" t="s">
        <v>10</v>
      </c>
      <c r="H88" s="23">
        <v>28286.25</v>
      </c>
      <c r="I88" s="23">
        <v>23579.14</v>
      </c>
      <c r="J88" s="45">
        <f t="shared" si="1"/>
        <v>0.83359017190330986</v>
      </c>
    </row>
    <row r="89" spans="1:10" s="14" customFormat="1" ht="30">
      <c r="A89" s="32"/>
      <c r="C89" s="22" t="s">
        <v>157</v>
      </c>
      <c r="D89" s="20" t="s">
        <v>155</v>
      </c>
      <c r="E89" s="21" t="s">
        <v>158</v>
      </c>
      <c r="F89" s="21"/>
      <c r="G89" s="22" t="s">
        <v>10</v>
      </c>
      <c r="H89" s="23">
        <v>28286.25</v>
      </c>
      <c r="I89" s="23">
        <v>26032.52</v>
      </c>
      <c r="J89" s="45">
        <f t="shared" si="1"/>
        <v>0.92032418577930974</v>
      </c>
    </row>
    <row r="90" spans="1:10" s="14" customFormat="1" ht="30">
      <c r="A90" s="32"/>
      <c r="C90" s="22" t="s">
        <v>159</v>
      </c>
      <c r="D90" s="20" t="s">
        <v>160</v>
      </c>
      <c r="E90" s="21" t="s">
        <v>161</v>
      </c>
      <c r="F90" s="21"/>
      <c r="G90" s="22" t="s">
        <v>10</v>
      </c>
      <c r="H90" s="23">
        <v>130045.95</v>
      </c>
      <c r="I90" s="23">
        <v>129943.92</v>
      </c>
      <c r="J90" s="45">
        <f t="shared" si="1"/>
        <v>0.99921543116106271</v>
      </c>
    </row>
    <row r="91" spans="1:10" s="14" customFormat="1" ht="30">
      <c r="A91" s="32"/>
      <c r="C91" s="22" t="s">
        <v>162</v>
      </c>
      <c r="D91" s="20" t="s">
        <v>163</v>
      </c>
      <c r="E91" s="21" t="s">
        <v>164</v>
      </c>
      <c r="F91" s="21"/>
      <c r="G91" s="22" t="s">
        <v>10</v>
      </c>
      <c r="H91" s="23">
        <v>36541.01</v>
      </c>
      <c r="I91" s="23">
        <v>0</v>
      </c>
      <c r="J91" s="45">
        <f t="shared" si="1"/>
        <v>0</v>
      </c>
    </row>
    <row r="92" spans="1:10" s="14" customFormat="1" ht="30">
      <c r="A92" s="32"/>
      <c r="C92" s="22" t="s">
        <v>165</v>
      </c>
      <c r="D92" s="20" t="s">
        <v>166</v>
      </c>
      <c r="E92" s="21" t="s">
        <v>167</v>
      </c>
      <c r="F92" s="21"/>
      <c r="G92" s="22" t="s">
        <v>10</v>
      </c>
      <c r="H92" s="23">
        <v>29581.34</v>
      </c>
      <c r="I92" s="23">
        <v>23496.48</v>
      </c>
      <c r="J92" s="45">
        <f t="shared" si="1"/>
        <v>0.79430073147463909</v>
      </c>
    </row>
    <row r="93" spans="1:10" s="14" customFormat="1" ht="30">
      <c r="A93" s="32"/>
      <c r="C93" s="22" t="s">
        <v>168</v>
      </c>
      <c r="D93" s="20" t="s">
        <v>152</v>
      </c>
      <c r="E93" s="21" t="s">
        <v>169</v>
      </c>
      <c r="F93" s="21"/>
      <c r="G93" s="22" t="s">
        <v>10</v>
      </c>
      <c r="H93" s="23">
        <v>285121.23</v>
      </c>
      <c r="I93" s="23">
        <v>282568.44</v>
      </c>
      <c r="J93" s="45">
        <f t="shared" si="1"/>
        <v>0.99104665057737029</v>
      </c>
    </row>
    <row r="94" spans="1:10" s="14" customFormat="1">
      <c r="A94" s="32"/>
      <c r="C94" s="22" t="s">
        <v>170</v>
      </c>
      <c r="D94" s="20" t="s">
        <v>120</v>
      </c>
      <c r="E94" s="21" t="s">
        <v>171</v>
      </c>
      <c r="F94" s="21"/>
      <c r="G94" s="22" t="s">
        <v>10</v>
      </c>
      <c r="H94" s="23">
        <v>36529.67</v>
      </c>
      <c r="I94" s="23">
        <v>30369.07</v>
      </c>
      <c r="J94" s="45">
        <f t="shared" si="1"/>
        <v>0.83135352714656341</v>
      </c>
    </row>
    <row r="95" spans="1:10" s="14" customFormat="1" ht="30">
      <c r="A95" s="32"/>
      <c r="C95" s="22" t="s">
        <v>172</v>
      </c>
      <c r="D95" s="20" t="s">
        <v>173</v>
      </c>
      <c r="E95" s="21" t="s">
        <v>174</v>
      </c>
      <c r="F95" s="21"/>
      <c r="G95" s="22" t="s">
        <v>10</v>
      </c>
      <c r="H95" s="23">
        <v>121709.93</v>
      </c>
      <c r="I95" s="23">
        <v>115120.65999999999</v>
      </c>
      <c r="J95" s="45">
        <f t="shared" si="1"/>
        <v>0.94586086772048916</v>
      </c>
    </row>
    <row r="96" spans="1:10" s="14" customFormat="1" ht="30">
      <c r="A96" s="32"/>
      <c r="C96" s="22" t="s">
        <v>175</v>
      </c>
      <c r="D96" s="20" t="s">
        <v>176</v>
      </c>
      <c r="E96" s="21" t="s">
        <v>177</v>
      </c>
      <c r="F96" s="21"/>
      <c r="G96" s="22" t="s">
        <v>10</v>
      </c>
      <c r="H96" s="23">
        <v>4357.3900000000003</v>
      </c>
      <c r="I96" s="23">
        <v>2813.75</v>
      </c>
      <c r="J96" s="45">
        <f t="shared" si="1"/>
        <v>0.6457420611880047</v>
      </c>
    </row>
    <row r="97" spans="1:10" s="14" customFormat="1" ht="30">
      <c r="A97" s="32"/>
      <c r="C97" s="22" t="s">
        <v>178</v>
      </c>
      <c r="D97" s="20" t="s">
        <v>173</v>
      </c>
      <c r="E97" s="21" t="s">
        <v>179</v>
      </c>
      <c r="F97" s="21"/>
      <c r="G97" s="22" t="s">
        <v>10</v>
      </c>
      <c r="H97" s="23">
        <v>97411.5</v>
      </c>
      <c r="I97" s="23">
        <v>89571.34</v>
      </c>
      <c r="J97" s="45">
        <f t="shared" si="1"/>
        <v>0.91951504699137165</v>
      </c>
    </row>
    <row r="98" spans="1:10" s="14" customFormat="1" ht="30">
      <c r="A98" s="32"/>
      <c r="C98" s="22" t="s">
        <v>180</v>
      </c>
      <c r="D98" s="20" t="s">
        <v>181</v>
      </c>
      <c r="E98" s="21" t="s">
        <v>182</v>
      </c>
      <c r="F98" s="21"/>
      <c r="G98" s="22" t="s">
        <v>10</v>
      </c>
      <c r="H98" s="23">
        <v>18376.080000000002</v>
      </c>
      <c r="I98" s="23">
        <v>18376.080000000002</v>
      </c>
      <c r="J98" s="45">
        <f t="shared" si="1"/>
        <v>1</v>
      </c>
    </row>
    <row r="99" spans="1:10" s="14" customFormat="1" ht="45">
      <c r="A99" s="32"/>
      <c r="C99" s="22" t="s">
        <v>183</v>
      </c>
      <c r="D99" s="20" t="s">
        <v>184</v>
      </c>
      <c r="E99" s="21" t="s">
        <v>185</v>
      </c>
      <c r="F99" s="21"/>
      <c r="G99" s="22" t="s">
        <v>10</v>
      </c>
      <c r="H99" s="23">
        <v>180961.5</v>
      </c>
      <c r="I99" s="23">
        <v>175666.21</v>
      </c>
      <c r="J99" s="45">
        <f t="shared" si="1"/>
        <v>0.97073802991243985</v>
      </c>
    </row>
    <row r="100" spans="1:10" s="14" customFormat="1">
      <c r="A100" s="32"/>
      <c r="C100" s="22" t="s">
        <v>186</v>
      </c>
      <c r="D100" s="20" t="s">
        <v>187</v>
      </c>
      <c r="E100" s="21" t="s">
        <v>188</v>
      </c>
      <c r="F100" s="21"/>
      <c r="G100" s="22" t="s">
        <v>10</v>
      </c>
      <c r="H100" s="23">
        <v>290207.55</v>
      </c>
      <c r="I100" s="23">
        <v>237585.08</v>
      </c>
      <c r="J100" s="45">
        <f t="shared" si="1"/>
        <v>0.81867298076841899</v>
      </c>
    </row>
    <row r="101" spans="1:10" s="14" customFormat="1" ht="30">
      <c r="A101" s="32"/>
      <c r="C101" s="22" t="s">
        <v>189</v>
      </c>
      <c r="D101" s="20" t="s">
        <v>190</v>
      </c>
      <c r="E101" s="21" t="s">
        <v>191</v>
      </c>
      <c r="F101" s="21"/>
      <c r="G101" s="22" t="s">
        <v>10</v>
      </c>
      <c r="H101" s="23">
        <v>175044</v>
      </c>
      <c r="I101" s="23">
        <v>175044</v>
      </c>
      <c r="J101" s="45">
        <f t="shared" si="1"/>
        <v>1</v>
      </c>
    </row>
    <row r="102" spans="1:10" s="14" customFormat="1">
      <c r="A102" s="32"/>
      <c r="C102" s="22" t="s">
        <v>192</v>
      </c>
      <c r="D102" s="20" t="s">
        <v>193</v>
      </c>
      <c r="E102" s="21" t="s">
        <v>194</v>
      </c>
      <c r="F102" s="21"/>
      <c r="G102" s="22" t="s">
        <v>10</v>
      </c>
      <c r="H102" s="23">
        <v>33858.15</v>
      </c>
      <c r="I102" s="23">
        <v>20720.73</v>
      </c>
      <c r="J102" s="45">
        <f t="shared" si="1"/>
        <v>0.61198647888322311</v>
      </c>
    </row>
    <row r="103" spans="1:10" s="14" customFormat="1" ht="30">
      <c r="A103" s="32"/>
      <c r="C103" s="22" t="s">
        <v>195</v>
      </c>
      <c r="D103" s="20" t="s">
        <v>80</v>
      </c>
      <c r="E103" s="21" t="s">
        <v>196</v>
      </c>
      <c r="F103" s="21"/>
      <c r="G103" s="22" t="s">
        <v>10</v>
      </c>
      <c r="H103" s="23">
        <v>39553.22</v>
      </c>
      <c r="I103" s="23">
        <v>36562.980000000003</v>
      </c>
      <c r="J103" s="45">
        <f t="shared" si="1"/>
        <v>0.9243995811213348</v>
      </c>
    </row>
    <row r="104" spans="1:10" s="14" customFormat="1" ht="30">
      <c r="A104" s="32"/>
      <c r="C104" s="22" t="s">
        <v>197</v>
      </c>
      <c r="D104" s="20" t="s">
        <v>117</v>
      </c>
      <c r="E104" s="21" t="s">
        <v>198</v>
      </c>
      <c r="F104" s="21"/>
      <c r="G104" s="22" t="s">
        <v>10</v>
      </c>
      <c r="H104" s="23">
        <v>43281.49</v>
      </c>
      <c r="I104" s="23">
        <v>39528.31</v>
      </c>
      <c r="J104" s="45">
        <f t="shared" si="1"/>
        <v>0.91328440864674487</v>
      </c>
    </row>
    <row r="105" spans="1:10" s="14" customFormat="1" ht="30">
      <c r="A105" s="32"/>
      <c r="C105" s="22" t="s">
        <v>199</v>
      </c>
      <c r="D105" s="20" t="s">
        <v>160</v>
      </c>
      <c r="E105" s="21" t="s">
        <v>200</v>
      </c>
      <c r="F105" s="21"/>
      <c r="G105" s="22" t="s">
        <v>10</v>
      </c>
      <c r="H105" s="23">
        <v>50781.9</v>
      </c>
      <c r="I105" s="23">
        <v>49680.090000000004</v>
      </c>
      <c r="J105" s="45">
        <f t="shared" si="1"/>
        <v>0.97830309618190736</v>
      </c>
    </row>
    <row r="106" spans="1:10" s="14" customFormat="1">
      <c r="A106" s="32"/>
      <c r="C106" s="22" t="s">
        <v>201</v>
      </c>
      <c r="D106" s="20" t="s">
        <v>46</v>
      </c>
      <c r="E106" s="21" t="s">
        <v>47</v>
      </c>
      <c r="F106" s="21"/>
      <c r="G106" s="22" t="s">
        <v>10</v>
      </c>
      <c r="H106" s="23">
        <v>460447.5</v>
      </c>
      <c r="I106" s="23">
        <v>0</v>
      </c>
      <c r="J106" s="45">
        <f t="shared" si="1"/>
        <v>0</v>
      </c>
    </row>
    <row r="107" spans="1:10" s="29" customFormat="1" ht="36" customHeight="1">
      <c r="A107" s="13" t="s">
        <v>10</v>
      </c>
      <c r="B107" s="14"/>
      <c r="C107" s="50">
        <v>4</v>
      </c>
      <c r="D107" s="51" t="s">
        <v>202</v>
      </c>
      <c r="E107" s="51">
        <v>150</v>
      </c>
      <c r="F107" s="51">
        <v>15013</v>
      </c>
      <c r="G107" s="15" t="s">
        <v>49</v>
      </c>
      <c r="H107" s="28">
        <f>SUM(H108:H282)</f>
        <v>11250710.000000002</v>
      </c>
      <c r="I107" s="28">
        <f>SUM(I108:I282)</f>
        <v>10027753.109999999</v>
      </c>
      <c r="J107" s="18">
        <f t="shared" si="1"/>
        <v>0.89129958109310414</v>
      </c>
    </row>
    <row r="108" spans="1:10" s="14" customFormat="1" ht="30">
      <c r="A108" s="32"/>
      <c r="C108" s="22" t="s">
        <v>203</v>
      </c>
      <c r="D108" s="20" t="s">
        <v>204</v>
      </c>
      <c r="E108" s="21" t="s">
        <v>205</v>
      </c>
      <c r="F108" s="21"/>
      <c r="G108" s="22" t="s">
        <v>10</v>
      </c>
      <c r="H108" s="23">
        <v>109112.4</v>
      </c>
      <c r="I108" s="23">
        <v>108237.07999999999</v>
      </c>
      <c r="J108" s="24">
        <f t="shared" si="1"/>
        <v>0.9919778137040336</v>
      </c>
    </row>
    <row r="109" spans="1:10" s="14" customFormat="1">
      <c r="A109" s="32"/>
      <c r="C109" s="22" t="s">
        <v>206</v>
      </c>
      <c r="D109" s="20" t="s">
        <v>207</v>
      </c>
      <c r="E109" s="21" t="s">
        <v>208</v>
      </c>
      <c r="F109" s="21"/>
      <c r="G109" s="22" t="s">
        <v>10</v>
      </c>
      <c r="H109" s="23">
        <v>29006.59</v>
      </c>
      <c r="I109" s="23">
        <v>21352.5</v>
      </c>
      <c r="J109" s="45">
        <f t="shared" si="1"/>
        <v>0.73612582520041137</v>
      </c>
    </row>
    <row r="110" spans="1:10" s="14" customFormat="1" ht="30">
      <c r="A110" s="32"/>
      <c r="C110" s="22" t="s">
        <v>209</v>
      </c>
      <c r="D110" s="20" t="s">
        <v>210</v>
      </c>
      <c r="E110" s="21" t="s">
        <v>211</v>
      </c>
      <c r="F110" s="21"/>
      <c r="G110" s="22" t="s">
        <v>10</v>
      </c>
      <c r="H110" s="23">
        <v>241570.28</v>
      </c>
      <c r="I110" s="23">
        <v>241570.28</v>
      </c>
      <c r="J110" s="45">
        <f t="shared" si="1"/>
        <v>1</v>
      </c>
    </row>
    <row r="111" spans="1:10" s="14" customFormat="1" ht="45">
      <c r="A111" s="32"/>
      <c r="C111" s="22" t="s">
        <v>212</v>
      </c>
      <c r="D111" s="20" t="s">
        <v>213</v>
      </c>
      <c r="E111" s="21" t="s">
        <v>214</v>
      </c>
      <c r="F111" s="21"/>
      <c r="G111" s="22" t="s">
        <v>10</v>
      </c>
      <c r="H111" s="23">
        <v>64056.73</v>
      </c>
      <c r="I111" s="23">
        <v>64056.73</v>
      </c>
      <c r="J111" s="24">
        <f t="shared" si="1"/>
        <v>1</v>
      </c>
    </row>
    <row r="112" spans="1:10" s="14" customFormat="1">
      <c r="A112" s="32"/>
      <c r="C112" s="22" t="s">
        <v>215</v>
      </c>
      <c r="D112" s="20" t="s">
        <v>216</v>
      </c>
      <c r="E112" s="21" t="s">
        <v>217</v>
      </c>
      <c r="F112" s="21"/>
      <c r="G112" s="22" t="s">
        <v>10</v>
      </c>
      <c r="H112" s="23">
        <v>61842.78</v>
      </c>
      <c r="I112" s="23">
        <v>53366.29</v>
      </c>
      <c r="J112" s="45">
        <f t="shared" si="1"/>
        <v>0.86293484865977887</v>
      </c>
    </row>
    <row r="113" spans="1:10" s="14" customFormat="1" ht="45">
      <c r="A113" s="32"/>
      <c r="C113" s="22" t="s">
        <v>218</v>
      </c>
      <c r="D113" s="20" t="s">
        <v>219</v>
      </c>
      <c r="E113" s="21" t="s">
        <v>220</v>
      </c>
      <c r="F113" s="21"/>
      <c r="G113" s="22" t="s">
        <v>10</v>
      </c>
      <c r="H113" s="23">
        <v>84656.44</v>
      </c>
      <c r="I113" s="23">
        <v>84481.959999999992</v>
      </c>
      <c r="J113" s="45">
        <f t="shared" si="1"/>
        <v>0.99793896365119994</v>
      </c>
    </row>
    <row r="114" spans="1:10" s="14" customFormat="1" ht="30">
      <c r="A114" s="32"/>
      <c r="C114" s="22" t="s">
        <v>221</v>
      </c>
      <c r="D114" s="20" t="s">
        <v>222</v>
      </c>
      <c r="E114" s="21" t="s">
        <v>223</v>
      </c>
      <c r="F114" s="21"/>
      <c r="G114" s="22" t="s">
        <v>10</v>
      </c>
      <c r="H114" s="23">
        <v>56230.39</v>
      </c>
      <c r="I114" s="23">
        <v>56230.39</v>
      </c>
      <c r="J114" s="24">
        <f t="shared" si="1"/>
        <v>1</v>
      </c>
    </row>
    <row r="115" spans="1:10" s="14" customFormat="1" ht="30">
      <c r="A115" s="32"/>
      <c r="C115" s="22" t="s">
        <v>224</v>
      </c>
      <c r="D115" s="20" t="s">
        <v>225</v>
      </c>
      <c r="E115" s="21" t="s">
        <v>226</v>
      </c>
      <c r="F115" s="21"/>
      <c r="G115" s="22" t="s">
        <v>10</v>
      </c>
      <c r="H115" s="23">
        <v>333691.46999999997</v>
      </c>
      <c r="I115" s="23">
        <v>317161.17</v>
      </c>
      <c r="J115" s="45">
        <f t="shared" si="1"/>
        <v>0.95046232377471329</v>
      </c>
    </row>
    <row r="116" spans="1:10" s="14" customFormat="1" ht="30">
      <c r="A116" s="32"/>
      <c r="C116" s="22" t="s">
        <v>227</v>
      </c>
      <c r="D116" s="20" t="s">
        <v>228</v>
      </c>
      <c r="E116" s="21" t="s">
        <v>229</v>
      </c>
      <c r="F116" s="21"/>
      <c r="G116" s="22" t="s">
        <v>10</v>
      </c>
      <c r="H116" s="23">
        <v>119137.65</v>
      </c>
      <c r="I116" s="23">
        <v>111622.32999999999</v>
      </c>
      <c r="J116" s="45">
        <f t="shared" si="1"/>
        <v>0.93691901762373186</v>
      </c>
    </row>
    <row r="117" spans="1:10" s="14" customFormat="1">
      <c r="A117" s="32"/>
      <c r="C117" s="22" t="s">
        <v>230</v>
      </c>
      <c r="D117" s="20" t="s">
        <v>231</v>
      </c>
      <c r="E117" s="21" t="s">
        <v>232</v>
      </c>
      <c r="F117" s="21"/>
      <c r="G117" s="22" t="s">
        <v>10</v>
      </c>
      <c r="H117" s="23">
        <v>26764.86</v>
      </c>
      <c r="I117" s="23">
        <v>26764.86</v>
      </c>
      <c r="J117" s="24">
        <f t="shared" si="1"/>
        <v>1</v>
      </c>
    </row>
    <row r="118" spans="1:10" s="14" customFormat="1">
      <c r="A118" s="32"/>
      <c r="C118" s="22" t="s">
        <v>233</v>
      </c>
      <c r="D118" s="20" t="s">
        <v>234</v>
      </c>
      <c r="E118" s="21" t="s">
        <v>235</v>
      </c>
      <c r="F118" s="21"/>
      <c r="G118" s="22" t="s">
        <v>10</v>
      </c>
      <c r="H118" s="23">
        <v>6020.1</v>
      </c>
      <c r="I118" s="23">
        <v>5092.6100000000006</v>
      </c>
      <c r="J118" s="45">
        <f t="shared" si="1"/>
        <v>0.84593445291606462</v>
      </c>
    </row>
    <row r="119" spans="1:10" s="14" customFormat="1">
      <c r="A119" s="32"/>
      <c r="C119" s="22" t="s">
        <v>236</v>
      </c>
      <c r="D119" s="20" t="s">
        <v>237</v>
      </c>
      <c r="E119" s="21" t="s">
        <v>238</v>
      </c>
      <c r="F119" s="21"/>
      <c r="G119" s="22" t="s">
        <v>10</v>
      </c>
      <c r="H119" s="23">
        <v>91978.2</v>
      </c>
      <c r="I119" s="23">
        <v>91978.2</v>
      </c>
      <c r="J119" s="45">
        <f t="shared" si="1"/>
        <v>1</v>
      </c>
    </row>
    <row r="120" spans="1:10" s="14" customFormat="1" ht="30">
      <c r="A120" s="32"/>
      <c r="C120" s="22" t="s">
        <v>239</v>
      </c>
      <c r="D120" s="20" t="s">
        <v>240</v>
      </c>
      <c r="E120" s="21" t="s">
        <v>241</v>
      </c>
      <c r="F120" s="21"/>
      <c r="G120" s="22" t="s">
        <v>10</v>
      </c>
      <c r="H120" s="23">
        <v>72710.460000000006</v>
      </c>
      <c r="I120" s="23">
        <v>71190.289999999994</v>
      </c>
      <c r="J120" s="24">
        <f t="shared" si="1"/>
        <v>0.97909282928480978</v>
      </c>
    </row>
    <row r="121" spans="1:10" s="14" customFormat="1" ht="45">
      <c r="A121" s="32"/>
      <c r="C121" s="22" t="s">
        <v>242</v>
      </c>
      <c r="D121" s="20" t="s">
        <v>243</v>
      </c>
      <c r="E121" s="21" t="s">
        <v>244</v>
      </c>
      <c r="F121" s="21"/>
      <c r="G121" s="22" t="s">
        <v>10</v>
      </c>
      <c r="H121" s="23">
        <v>181254.16</v>
      </c>
      <c r="I121" s="23">
        <v>168928.33000000002</v>
      </c>
      <c r="J121" s="45">
        <f t="shared" si="1"/>
        <v>0.93199698147617693</v>
      </c>
    </row>
    <row r="122" spans="1:10" s="14" customFormat="1">
      <c r="A122" s="32"/>
      <c r="C122" s="22" t="s">
        <v>245</v>
      </c>
      <c r="D122" s="20" t="s">
        <v>246</v>
      </c>
      <c r="E122" s="21" t="s">
        <v>247</v>
      </c>
      <c r="F122" s="21"/>
      <c r="G122" s="22" t="s">
        <v>10</v>
      </c>
      <c r="H122" s="23">
        <v>36237</v>
      </c>
      <c r="I122" s="23">
        <v>36237</v>
      </c>
      <c r="J122" s="45">
        <f t="shared" si="1"/>
        <v>1</v>
      </c>
    </row>
    <row r="123" spans="1:10" s="14" customFormat="1" ht="30">
      <c r="A123" s="32"/>
      <c r="C123" s="22" t="s">
        <v>248</v>
      </c>
      <c r="D123" s="20" t="s">
        <v>249</v>
      </c>
      <c r="E123" s="21" t="s">
        <v>250</v>
      </c>
      <c r="F123" s="21"/>
      <c r="G123" s="22" t="s">
        <v>10</v>
      </c>
      <c r="H123" s="23">
        <v>35665.81</v>
      </c>
      <c r="I123" s="23">
        <v>35665.81</v>
      </c>
      <c r="J123" s="24">
        <f t="shared" si="1"/>
        <v>1</v>
      </c>
    </row>
    <row r="124" spans="1:10" s="14" customFormat="1">
      <c r="A124" s="32"/>
      <c r="C124" s="22" t="s">
        <v>251</v>
      </c>
      <c r="D124" s="20" t="s">
        <v>252</v>
      </c>
      <c r="E124" s="21" t="s">
        <v>253</v>
      </c>
      <c r="F124" s="21"/>
      <c r="G124" s="22" t="s">
        <v>10</v>
      </c>
      <c r="H124" s="23">
        <v>101741.24</v>
      </c>
      <c r="I124" s="23">
        <v>99501.23000000001</v>
      </c>
      <c r="J124" s="45">
        <f t="shared" si="1"/>
        <v>0.97798326421026527</v>
      </c>
    </row>
    <row r="125" spans="1:10" s="14" customFormat="1">
      <c r="A125" s="32"/>
      <c r="C125" s="22" t="s">
        <v>254</v>
      </c>
      <c r="D125" s="20" t="s">
        <v>255</v>
      </c>
      <c r="E125" s="21" t="s">
        <v>256</v>
      </c>
      <c r="F125" s="21"/>
      <c r="G125" s="22" t="s">
        <v>10</v>
      </c>
      <c r="H125" s="23">
        <v>78530.7</v>
      </c>
      <c r="I125" s="23">
        <v>78525.399999999994</v>
      </c>
      <c r="J125" s="45">
        <f t="shared" si="1"/>
        <v>0.99993251047042742</v>
      </c>
    </row>
    <row r="126" spans="1:10" s="14" customFormat="1">
      <c r="A126" s="32"/>
      <c r="C126" s="22" t="s">
        <v>257</v>
      </c>
      <c r="D126" s="20" t="s">
        <v>258</v>
      </c>
      <c r="E126" s="21" t="s">
        <v>259</v>
      </c>
      <c r="F126" s="21"/>
      <c r="G126" s="22" t="s">
        <v>10</v>
      </c>
      <c r="H126" s="23">
        <v>30000</v>
      </c>
      <c r="I126" s="23">
        <v>15717.15</v>
      </c>
      <c r="J126" s="24">
        <f t="shared" si="1"/>
        <v>0.52390499999999995</v>
      </c>
    </row>
    <row r="127" spans="1:10" s="14" customFormat="1">
      <c r="A127" s="32"/>
      <c r="C127" s="22" t="s">
        <v>260</v>
      </c>
      <c r="D127" s="20" t="s">
        <v>261</v>
      </c>
      <c r="E127" s="21" t="s">
        <v>262</v>
      </c>
      <c r="F127" s="21"/>
      <c r="G127" s="22" t="s">
        <v>10</v>
      </c>
      <c r="H127" s="23">
        <v>39857.29</v>
      </c>
      <c r="I127" s="23">
        <v>39857.29</v>
      </c>
      <c r="J127" s="45">
        <f t="shared" si="1"/>
        <v>1</v>
      </c>
    </row>
    <row r="128" spans="1:10" s="14" customFormat="1">
      <c r="A128" s="32"/>
      <c r="C128" s="22" t="s">
        <v>263</v>
      </c>
      <c r="D128" s="20" t="s">
        <v>264</v>
      </c>
      <c r="E128" s="21" t="s">
        <v>265</v>
      </c>
      <c r="F128" s="21"/>
      <c r="G128" s="22" t="s">
        <v>10</v>
      </c>
      <c r="H128" s="23">
        <v>80469.45</v>
      </c>
      <c r="I128" s="23">
        <v>76440.45</v>
      </c>
      <c r="J128" s="45">
        <f t="shared" ref="J128:J191" si="2">IF(H128=0,0,I128/H128)</f>
        <v>0.94993130933540615</v>
      </c>
    </row>
    <row r="129" spans="1:10" s="14" customFormat="1" ht="30">
      <c r="A129" s="32"/>
      <c r="C129" s="22" t="s">
        <v>266</v>
      </c>
      <c r="D129" s="20" t="s">
        <v>267</v>
      </c>
      <c r="E129" s="21" t="s">
        <v>268</v>
      </c>
      <c r="F129" s="21"/>
      <c r="G129" s="22" t="s">
        <v>10</v>
      </c>
      <c r="H129" s="23">
        <v>45466.080000000002</v>
      </c>
      <c r="I129" s="23">
        <v>45466.079999999994</v>
      </c>
      <c r="J129" s="24">
        <f t="shared" si="2"/>
        <v>0.99999999999999989</v>
      </c>
    </row>
    <row r="130" spans="1:10" s="14" customFormat="1">
      <c r="A130" s="32"/>
      <c r="C130" s="22" t="s">
        <v>269</v>
      </c>
      <c r="D130" s="20" t="s">
        <v>270</v>
      </c>
      <c r="E130" s="21" t="s">
        <v>271</v>
      </c>
      <c r="F130" s="21"/>
      <c r="G130" s="22" t="s">
        <v>10</v>
      </c>
      <c r="H130" s="23">
        <v>44613.75</v>
      </c>
      <c r="I130" s="23">
        <v>43712.39</v>
      </c>
      <c r="J130" s="45">
        <f t="shared" si="2"/>
        <v>0.97979636322882513</v>
      </c>
    </row>
    <row r="131" spans="1:10" s="14" customFormat="1" ht="30">
      <c r="A131" s="32"/>
      <c r="C131" s="22" t="s">
        <v>272</v>
      </c>
      <c r="D131" s="20" t="s">
        <v>273</v>
      </c>
      <c r="E131" s="21" t="s">
        <v>274</v>
      </c>
      <c r="F131" s="21"/>
      <c r="G131" s="22" t="s">
        <v>10</v>
      </c>
      <c r="H131" s="23">
        <v>7031.85</v>
      </c>
      <c r="I131" s="23">
        <v>4993.1400000000003</v>
      </c>
      <c r="J131" s="45">
        <f t="shared" si="2"/>
        <v>0.71007487361078525</v>
      </c>
    </row>
    <row r="132" spans="1:10" s="14" customFormat="1" ht="30">
      <c r="A132" s="32"/>
      <c r="C132" s="22" t="s">
        <v>275</v>
      </c>
      <c r="D132" s="20" t="s">
        <v>276</v>
      </c>
      <c r="E132" s="21" t="s">
        <v>277</v>
      </c>
      <c r="F132" s="21"/>
      <c r="G132" s="22" t="s">
        <v>10</v>
      </c>
      <c r="H132" s="23">
        <v>24595.34</v>
      </c>
      <c r="I132" s="23">
        <v>22786.07</v>
      </c>
      <c r="J132" s="24">
        <f t="shared" si="2"/>
        <v>0.92643850420445495</v>
      </c>
    </row>
    <row r="133" spans="1:10" s="14" customFormat="1">
      <c r="A133" s="32"/>
      <c r="C133" s="22" t="s">
        <v>278</v>
      </c>
      <c r="D133" s="20" t="s">
        <v>261</v>
      </c>
      <c r="E133" s="21" t="s">
        <v>279</v>
      </c>
      <c r="F133" s="21"/>
      <c r="G133" s="22" t="s">
        <v>10</v>
      </c>
      <c r="H133" s="23">
        <v>84139.45</v>
      </c>
      <c r="I133" s="23">
        <v>80374.430000000008</v>
      </c>
      <c r="J133" s="45">
        <f t="shared" si="2"/>
        <v>0.95525261931234406</v>
      </c>
    </row>
    <row r="134" spans="1:10" s="14" customFormat="1">
      <c r="A134" s="32"/>
      <c r="C134" s="22" t="s">
        <v>280</v>
      </c>
      <c r="D134" s="20" t="s">
        <v>281</v>
      </c>
      <c r="E134" s="21" t="s">
        <v>282</v>
      </c>
      <c r="F134" s="21"/>
      <c r="G134" s="22" t="s">
        <v>10</v>
      </c>
      <c r="H134" s="23">
        <v>11115</v>
      </c>
      <c r="I134" s="23">
        <v>8107.12</v>
      </c>
      <c r="J134" s="45">
        <f t="shared" si="2"/>
        <v>0.7293855150697256</v>
      </c>
    </row>
    <row r="135" spans="1:10" s="14" customFormat="1">
      <c r="A135" s="32"/>
      <c r="C135" s="22" t="s">
        <v>283</v>
      </c>
      <c r="D135" s="20" t="s">
        <v>284</v>
      </c>
      <c r="E135" s="21" t="s">
        <v>285</v>
      </c>
      <c r="F135" s="21"/>
      <c r="G135" s="22" t="s">
        <v>10</v>
      </c>
      <c r="H135" s="23">
        <v>31483.72</v>
      </c>
      <c r="I135" s="23">
        <v>31483.72</v>
      </c>
      <c r="J135" s="24">
        <f t="shared" si="2"/>
        <v>1</v>
      </c>
    </row>
    <row r="136" spans="1:10" s="14" customFormat="1">
      <c r="A136" s="32"/>
      <c r="C136" s="22" t="s">
        <v>286</v>
      </c>
      <c r="D136" s="20" t="s">
        <v>287</v>
      </c>
      <c r="E136" s="21" t="s">
        <v>288</v>
      </c>
      <c r="F136" s="21"/>
      <c r="G136" s="22" t="s">
        <v>10</v>
      </c>
      <c r="H136" s="23">
        <v>72972.7</v>
      </c>
      <c r="I136" s="23">
        <v>58684.959999999999</v>
      </c>
      <c r="J136" s="45">
        <f t="shared" si="2"/>
        <v>0.80420431202353759</v>
      </c>
    </row>
    <row r="137" spans="1:10" s="14" customFormat="1" ht="30">
      <c r="A137" s="32"/>
      <c r="C137" s="22" t="s">
        <v>289</v>
      </c>
      <c r="D137" s="20" t="s">
        <v>290</v>
      </c>
      <c r="E137" s="21" t="s">
        <v>291</v>
      </c>
      <c r="F137" s="21"/>
      <c r="G137" s="22" t="s">
        <v>10</v>
      </c>
      <c r="H137" s="23">
        <v>78420.98</v>
      </c>
      <c r="I137" s="23">
        <v>62477.44000000001</v>
      </c>
      <c r="J137" s="45">
        <f t="shared" si="2"/>
        <v>0.79669292579613282</v>
      </c>
    </row>
    <row r="138" spans="1:10" s="14" customFormat="1" ht="30">
      <c r="A138" s="32"/>
      <c r="C138" s="22" t="s">
        <v>292</v>
      </c>
      <c r="D138" s="20" t="s">
        <v>293</v>
      </c>
      <c r="E138" s="21" t="s">
        <v>294</v>
      </c>
      <c r="F138" s="21"/>
      <c r="G138" s="22" t="s">
        <v>10</v>
      </c>
      <c r="H138" s="23">
        <v>144425.34</v>
      </c>
      <c r="I138" s="23">
        <v>144244.35999999999</v>
      </c>
      <c r="J138" s="24">
        <f t="shared" si="2"/>
        <v>0.9987468958009722</v>
      </c>
    </row>
    <row r="139" spans="1:10" s="14" customFormat="1" ht="30">
      <c r="A139" s="32"/>
      <c r="C139" s="22" t="s">
        <v>295</v>
      </c>
      <c r="D139" s="20" t="s">
        <v>293</v>
      </c>
      <c r="E139" s="21" t="s">
        <v>296</v>
      </c>
      <c r="F139" s="21"/>
      <c r="G139" s="22" t="s">
        <v>10</v>
      </c>
      <c r="H139" s="23">
        <v>11791.5</v>
      </c>
      <c r="I139" s="23">
        <v>8851.93</v>
      </c>
      <c r="J139" s="45">
        <f t="shared" si="2"/>
        <v>0.75070432090912953</v>
      </c>
    </row>
    <row r="140" spans="1:10" s="14" customFormat="1" ht="30">
      <c r="A140" s="32"/>
      <c r="C140" s="22" t="s">
        <v>297</v>
      </c>
      <c r="D140" s="20" t="s">
        <v>298</v>
      </c>
      <c r="E140" s="21" t="s">
        <v>299</v>
      </c>
      <c r="F140" s="21"/>
      <c r="G140" s="22" t="s">
        <v>10</v>
      </c>
      <c r="H140" s="23">
        <v>60549.98</v>
      </c>
      <c r="I140" s="23">
        <v>60549.979999999996</v>
      </c>
      <c r="J140" s="45">
        <f t="shared" si="2"/>
        <v>0.99999999999999989</v>
      </c>
    </row>
    <row r="141" spans="1:10" s="14" customFormat="1" ht="30">
      <c r="A141" s="32"/>
      <c r="C141" s="22" t="s">
        <v>300</v>
      </c>
      <c r="D141" s="20" t="s">
        <v>301</v>
      </c>
      <c r="E141" s="21" t="s">
        <v>302</v>
      </c>
      <c r="F141" s="21"/>
      <c r="G141" s="22" t="s">
        <v>10</v>
      </c>
      <c r="H141" s="23">
        <v>35696.18</v>
      </c>
      <c r="I141" s="23">
        <v>35696.18</v>
      </c>
      <c r="J141" s="24">
        <f t="shared" si="2"/>
        <v>1</v>
      </c>
    </row>
    <row r="142" spans="1:10" s="14" customFormat="1" ht="30">
      <c r="A142" s="32"/>
      <c r="C142" s="22" t="s">
        <v>303</v>
      </c>
      <c r="D142" s="20" t="s">
        <v>298</v>
      </c>
      <c r="E142" s="21" t="s">
        <v>304</v>
      </c>
      <c r="F142" s="21"/>
      <c r="G142" s="22" t="s">
        <v>10</v>
      </c>
      <c r="H142" s="23">
        <v>30308.49</v>
      </c>
      <c r="I142" s="23">
        <v>30308.489999999998</v>
      </c>
      <c r="J142" s="45">
        <f t="shared" si="2"/>
        <v>0.99999999999999989</v>
      </c>
    </row>
    <row r="143" spans="1:10" s="14" customFormat="1" ht="30">
      <c r="A143" s="32"/>
      <c r="C143" s="22" t="s">
        <v>305</v>
      </c>
      <c r="D143" s="20" t="s">
        <v>306</v>
      </c>
      <c r="E143" s="21" t="s">
        <v>307</v>
      </c>
      <c r="F143" s="21"/>
      <c r="G143" s="22" t="s">
        <v>10</v>
      </c>
      <c r="H143" s="23">
        <v>49302.57</v>
      </c>
      <c r="I143" s="23">
        <v>41437.920000000006</v>
      </c>
      <c r="J143" s="45">
        <f t="shared" si="2"/>
        <v>0.84048194647865226</v>
      </c>
    </row>
    <row r="144" spans="1:10" s="14" customFormat="1">
      <c r="A144" s="32"/>
      <c r="C144" s="22" t="s">
        <v>308</v>
      </c>
      <c r="D144" s="20" t="s">
        <v>309</v>
      </c>
      <c r="E144" s="21" t="s">
        <v>310</v>
      </c>
      <c r="F144" s="21"/>
      <c r="G144" s="22" t="s">
        <v>10</v>
      </c>
      <c r="H144" s="23">
        <v>39153.279999999999</v>
      </c>
      <c r="I144" s="23">
        <v>39149.82</v>
      </c>
      <c r="J144" s="24">
        <f t="shared" si="2"/>
        <v>0.99991162937051503</v>
      </c>
    </row>
    <row r="145" spans="1:10" s="14" customFormat="1">
      <c r="A145" s="32"/>
      <c r="C145" s="22" t="s">
        <v>311</v>
      </c>
      <c r="D145" s="20" t="s">
        <v>312</v>
      </c>
      <c r="E145" s="21" t="s">
        <v>313</v>
      </c>
      <c r="F145" s="21"/>
      <c r="G145" s="22" t="s">
        <v>10</v>
      </c>
      <c r="H145" s="23">
        <v>189203.39</v>
      </c>
      <c r="I145" s="23">
        <v>182006.04</v>
      </c>
      <c r="J145" s="45">
        <f t="shared" si="2"/>
        <v>0.96195971964350102</v>
      </c>
    </row>
    <row r="146" spans="1:10" s="14" customFormat="1">
      <c r="A146" s="32"/>
      <c r="C146" s="22" t="s">
        <v>314</v>
      </c>
      <c r="D146" s="20" t="s">
        <v>315</v>
      </c>
      <c r="E146" s="21" t="s">
        <v>316</v>
      </c>
      <c r="F146" s="21"/>
      <c r="G146" s="22" t="s">
        <v>10</v>
      </c>
      <c r="H146" s="23">
        <v>10268.790000000001</v>
      </c>
      <c r="I146" s="23">
        <v>10268.790000000001</v>
      </c>
      <c r="J146" s="45">
        <f t="shared" si="2"/>
        <v>1</v>
      </c>
    </row>
    <row r="147" spans="1:10" s="14" customFormat="1">
      <c r="A147" s="32"/>
      <c r="C147" s="22" t="s">
        <v>317</v>
      </c>
      <c r="D147" s="20" t="s">
        <v>309</v>
      </c>
      <c r="E147" s="21" t="s">
        <v>318</v>
      </c>
      <c r="F147" s="21"/>
      <c r="G147" s="22" t="s">
        <v>10</v>
      </c>
      <c r="H147" s="23">
        <v>64282.27</v>
      </c>
      <c r="I147" s="23">
        <v>62291.05</v>
      </c>
      <c r="J147" s="24">
        <f t="shared" si="2"/>
        <v>0.96902380703108348</v>
      </c>
    </row>
    <row r="148" spans="1:10" s="14" customFormat="1" ht="30">
      <c r="A148" s="32"/>
      <c r="C148" s="22" t="s">
        <v>319</v>
      </c>
      <c r="D148" s="20" t="s">
        <v>320</v>
      </c>
      <c r="E148" s="21" t="s">
        <v>321</v>
      </c>
      <c r="F148" s="21"/>
      <c r="G148" s="22" t="s">
        <v>10</v>
      </c>
      <c r="H148" s="23">
        <v>102202.9</v>
      </c>
      <c r="I148" s="23">
        <v>102202.90000000001</v>
      </c>
      <c r="J148" s="45">
        <f t="shared" si="2"/>
        <v>1.0000000000000002</v>
      </c>
    </row>
    <row r="149" spans="1:10" s="14" customFormat="1" ht="30">
      <c r="A149" s="32"/>
      <c r="C149" s="22" t="s">
        <v>322</v>
      </c>
      <c r="D149" s="20" t="s">
        <v>323</v>
      </c>
      <c r="E149" s="21" t="s">
        <v>324</v>
      </c>
      <c r="F149" s="21"/>
      <c r="G149" s="22" t="s">
        <v>10</v>
      </c>
      <c r="H149" s="23">
        <v>175307.23</v>
      </c>
      <c r="I149" s="23">
        <v>168477.84999999998</v>
      </c>
      <c r="J149" s="45">
        <f t="shared" si="2"/>
        <v>0.9610433636992608</v>
      </c>
    </row>
    <row r="150" spans="1:10" s="14" customFormat="1">
      <c r="A150" s="32"/>
      <c r="C150" s="22" t="s">
        <v>325</v>
      </c>
      <c r="D150" s="20" t="s">
        <v>326</v>
      </c>
      <c r="E150" s="21" t="s">
        <v>327</v>
      </c>
      <c r="F150" s="21"/>
      <c r="G150" s="22" t="s">
        <v>10</v>
      </c>
      <c r="H150" s="23">
        <v>98304.59</v>
      </c>
      <c r="I150" s="23">
        <v>94896.44</v>
      </c>
      <c r="J150" s="24">
        <f t="shared" si="2"/>
        <v>0.96533071344888377</v>
      </c>
    </row>
    <row r="151" spans="1:10" s="14" customFormat="1" ht="45">
      <c r="A151" s="32"/>
      <c r="C151" s="22" t="s">
        <v>328</v>
      </c>
      <c r="D151" s="20" t="s">
        <v>329</v>
      </c>
      <c r="E151" s="21" t="s">
        <v>330</v>
      </c>
      <c r="F151" s="21"/>
      <c r="G151" s="22" t="s">
        <v>10</v>
      </c>
      <c r="H151" s="23">
        <v>17672.72</v>
      </c>
      <c r="I151" s="23">
        <v>16824.52</v>
      </c>
      <c r="J151" s="45">
        <f t="shared" si="2"/>
        <v>0.95200512428194406</v>
      </c>
    </row>
    <row r="152" spans="1:10" s="14" customFormat="1" ht="30">
      <c r="A152" s="32"/>
      <c r="C152" s="22" t="s">
        <v>331</v>
      </c>
      <c r="D152" s="20" t="s">
        <v>332</v>
      </c>
      <c r="E152" s="21" t="s">
        <v>333</v>
      </c>
      <c r="F152" s="21"/>
      <c r="G152" s="22" t="s">
        <v>10</v>
      </c>
      <c r="H152" s="23">
        <v>11814</v>
      </c>
      <c r="I152" s="23">
        <v>9028.83</v>
      </c>
      <c r="J152" s="45">
        <f t="shared" si="2"/>
        <v>0.76424834941594721</v>
      </c>
    </row>
    <row r="153" spans="1:10" s="14" customFormat="1" ht="30">
      <c r="A153" s="32"/>
      <c r="C153" s="22" t="s">
        <v>334</v>
      </c>
      <c r="D153" s="20" t="s">
        <v>335</v>
      </c>
      <c r="E153" s="21" t="s">
        <v>336</v>
      </c>
      <c r="F153" s="21"/>
      <c r="G153" s="22" t="s">
        <v>10</v>
      </c>
      <c r="H153" s="23">
        <v>73159.05</v>
      </c>
      <c r="I153" s="23">
        <v>70277.150000000009</v>
      </c>
      <c r="J153" s="24">
        <f t="shared" si="2"/>
        <v>0.96060774435972041</v>
      </c>
    </row>
    <row r="154" spans="1:10" s="14" customFormat="1" ht="45">
      <c r="A154" s="32"/>
      <c r="C154" s="22" t="s">
        <v>337</v>
      </c>
      <c r="D154" s="20" t="s">
        <v>338</v>
      </c>
      <c r="E154" s="21" t="s">
        <v>339</v>
      </c>
      <c r="F154" s="21"/>
      <c r="G154" s="22" t="s">
        <v>10</v>
      </c>
      <c r="H154" s="23">
        <v>47998.93</v>
      </c>
      <c r="I154" s="23">
        <v>47931.55</v>
      </c>
      <c r="J154" s="45">
        <f t="shared" si="2"/>
        <v>0.99859621870737536</v>
      </c>
    </row>
    <row r="155" spans="1:10" s="14" customFormat="1" ht="30">
      <c r="A155" s="32"/>
      <c r="C155" s="22" t="s">
        <v>340</v>
      </c>
      <c r="D155" s="20" t="s">
        <v>341</v>
      </c>
      <c r="E155" s="21" t="s">
        <v>342</v>
      </c>
      <c r="F155" s="21"/>
      <c r="G155" s="22" t="s">
        <v>10</v>
      </c>
      <c r="H155" s="23">
        <v>61908.75</v>
      </c>
      <c r="I155" s="23">
        <v>50957.13</v>
      </c>
      <c r="J155" s="45">
        <f t="shared" si="2"/>
        <v>0.82310061178750982</v>
      </c>
    </row>
    <row r="156" spans="1:10" s="14" customFormat="1" ht="30">
      <c r="A156" s="32"/>
      <c r="C156" s="22" t="s">
        <v>343</v>
      </c>
      <c r="D156" s="20" t="s">
        <v>344</v>
      </c>
      <c r="E156" s="21" t="s">
        <v>345</v>
      </c>
      <c r="F156" s="21"/>
      <c r="G156" s="22" t="s">
        <v>10</v>
      </c>
      <c r="H156" s="23">
        <v>42726.65</v>
      </c>
      <c r="I156" s="23">
        <v>41056.900000000009</v>
      </c>
      <c r="J156" s="24">
        <f t="shared" si="2"/>
        <v>0.96092017511319061</v>
      </c>
    </row>
    <row r="157" spans="1:10" s="14" customFormat="1" ht="30">
      <c r="A157" s="32"/>
      <c r="C157" s="22" t="s">
        <v>346</v>
      </c>
      <c r="D157" s="20" t="s">
        <v>290</v>
      </c>
      <c r="E157" s="21" t="s">
        <v>347</v>
      </c>
      <c r="F157" s="21"/>
      <c r="G157" s="22" t="s">
        <v>10</v>
      </c>
      <c r="H157" s="23">
        <v>22983.040000000001</v>
      </c>
      <c r="I157" s="23">
        <v>22983.040000000001</v>
      </c>
      <c r="J157" s="45">
        <f t="shared" si="2"/>
        <v>1</v>
      </c>
    </row>
    <row r="158" spans="1:10" s="14" customFormat="1">
      <c r="A158" s="32"/>
      <c r="C158" s="22" t="s">
        <v>348</v>
      </c>
      <c r="D158" s="20" t="s">
        <v>349</v>
      </c>
      <c r="E158" s="21" t="s">
        <v>350</v>
      </c>
      <c r="F158" s="21"/>
      <c r="G158" s="22" t="s">
        <v>10</v>
      </c>
      <c r="H158" s="23">
        <v>35288.730000000003</v>
      </c>
      <c r="I158" s="23">
        <v>35268.559999999998</v>
      </c>
      <c r="J158" s="45">
        <f t="shared" si="2"/>
        <v>0.99942842941641696</v>
      </c>
    </row>
    <row r="159" spans="1:10" s="14" customFormat="1">
      <c r="A159" s="32"/>
      <c r="C159" s="22" t="s">
        <v>351</v>
      </c>
      <c r="D159" s="20" t="s">
        <v>255</v>
      </c>
      <c r="E159" s="21" t="s">
        <v>352</v>
      </c>
      <c r="F159" s="21"/>
      <c r="G159" s="22" t="s">
        <v>10</v>
      </c>
      <c r="H159" s="23">
        <v>103037.4</v>
      </c>
      <c r="I159" s="23">
        <v>103037.4</v>
      </c>
      <c r="J159" s="24">
        <f t="shared" si="2"/>
        <v>1</v>
      </c>
    </row>
    <row r="160" spans="1:10" s="14" customFormat="1">
      <c r="A160" s="32"/>
      <c r="C160" s="22" t="s">
        <v>353</v>
      </c>
      <c r="D160" s="20" t="s">
        <v>354</v>
      </c>
      <c r="E160" s="21" t="s">
        <v>355</v>
      </c>
      <c r="F160" s="21"/>
      <c r="G160" s="22" t="s">
        <v>10</v>
      </c>
      <c r="H160" s="23">
        <v>48790.2</v>
      </c>
      <c r="I160" s="23">
        <v>30011.199999999997</v>
      </c>
      <c r="J160" s="45">
        <f t="shared" si="2"/>
        <v>0.61510713216998492</v>
      </c>
    </row>
    <row r="161" spans="1:10" s="14" customFormat="1" ht="30">
      <c r="A161" s="32"/>
      <c r="C161" s="22" t="s">
        <v>356</v>
      </c>
      <c r="D161" s="20" t="s">
        <v>173</v>
      </c>
      <c r="E161" s="21" t="s">
        <v>357</v>
      </c>
      <c r="F161" s="21"/>
      <c r="G161" s="22" t="s">
        <v>10</v>
      </c>
      <c r="H161" s="23">
        <v>65076.13</v>
      </c>
      <c r="I161" s="23">
        <v>63645.09</v>
      </c>
      <c r="J161" s="45">
        <f t="shared" si="2"/>
        <v>0.97800975565080461</v>
      </c>
    </row>
    <row r="162" spans="1:10" s="14" customFormat="1">
      <c r="A162" s="32"/>
      <c r="C162" s="22" t="s">
        <v>358</v>
      </c>
      <c r="D162" s="20" t="s">
        <v>264</v>
      </c>
      <c r="E162" s="21" t="s">
        <v>359</v>
      </c>
      <c r="F162" s="21"/>
      <c r="G162" s="22" t="s">
        <v>10</v>
      </c>
      <c r="H162" s="23">
        <v>37482.9</v>
      </c>
      <c r="I162" s="23">
        <v>33273.630000000005</v>
      </c>
      <c r="J162" s="24">
        <f t="shared" si="2"/>
        <v>0.88770159192591835</v>
      </c>
    </row>
    <row r="163" spans="1:10" s="14" customFormat="1" ht="30">
      <c r="A163" s="32"/>
      <c r="C163" s="22" t="s">
        <v>360</v>
      </c>
      <c r="D163" s="20" t="s">
        <v>361</v>
      </c>
      <c r="E163" s="21" t="s">
        <v>362</v>
      </c>
      <c r="F163" s="21"/>
      <c r="G163" s="22" t="s">
        <v>10</v>
      </c>
      <c r="H163" s="23">
        <v>184500</v>
      </c>
      <c r="I163" s="23">
        <v>180133.11</v>
      </c>
      <c r="J163" s="45">
        <f t="shared" si="2"/>
        <v>0.97633121951219504</v>
      </c>
    </row>
    <row r="164" spans="1:10" s="14" customFormat="1" ht="30">
      <c r="A164" s="32"/>
      <c r="C164" s="22" t="s">
        <v>363</v>
      </c>
      <c r="D164" s="52" t="s">
        <v>364</v>
      </c>
      <c r="E164" s="21" t="s">
        <v>365</v>
      </c>
      <c r="F164" s="21"/>
      <c r="G164" s="22" t="s">
        <v>10</v>
      </c>
      <c r="H164" s="23">
        <v>31499.1</v>
      </c>
      <c r="I164" s="23">
        <v>30936.6</v>
      </c>
      <c r="J164" s="45">
        <f t="shared" si="2"/>
        <v>0.98214234692419788</v>
      </c>
    </row>
    <row r="165" spans="1:10" s="14" customFormat="1">
      <c r="A165" s="32"/>
      <c r="C165" s="22" t="s">
        <v>366</v>
      </c>
      <c r="D165" s="52" t="s">
        <v>367</v>
      </c>
      <c r="E165" s="21" t="s">
        <v>368</v>
      </c>
      <c r="F165" s="21"/>
      <c r="G165" s="22" t="s">
        <v>10</v>
      </c>
      <c r="H165" s="23">
        <v>56642.01</v>
      </c>
      <c r="I165" s="23">
        <v>52486.43</v>
      </c>
      <c r="J165" s="24">
        <f t="shared" si="2"/>
        <v>0.92663431258883644</v>
      </c>
    </row>
    <row r="166" spans="1:10" s="14" customFormat="1" ht="45">
      <c r="A166" s="32"/>
      <c r="C166" s="22" t="s">
        <v>369</v>
      </c>
      <c r="D166" s="20" t="s">
        <v>370</v>
      </c>
      <c r="E166" s="21" t="s">
        <v>371</v>
      </c>
      <c r="F166" s="21"/>
      <c r="G166" s="22" t="s">
        <v>10</v>
      </c>
      <c r="H166" s="23">
        <v>37069.08</v>
      </c>
      <c r="I166" s="23">
        <v>37069.08</v>
      </c>
      <c r="J166" s="45">
        <f t="shared" si="2"/>
        <v>1</v>
      </c>
    </row>
    <row r="167" spans="1:10" s="14" customFormat="1">
      <c r="A167" s="32"/>
      <c r="C167" s="22" t="s">
        <v>372</v>
      </c>
      <c r="D167" s="20" t="s">
        <v>373</v>
      </c>
      <c r="E167" s="21" t="s">
        <v>374</v>
      </c>
      <c r="F167" s="21"/>
      <c r="G167" s="22" t="s">
        <v>10</v>
      </c>
      <c r="H167" s="23">
        <v>31500</v>
      </c>
      <c r="I167" s="23">
        <v>22954.83</v>
      </c>
      <c r="J167" s="45">
        <f t="shared" si="2"/>
        <v>0.72872476190476199</v>
      </c>
    </row>
    <row r="168" spans="1:10" s="14" customFormat="1">
      <c r="A168" s="32"/>
      <c r="C168" s="22" t="s">
        <v>375</v>
      </c>
      <c r="D168" s="20" t="s">
        <v>376</v>
      </c>
      <c r="E168" s="21" t="s">
        <v>377</v>
      </c>
      <c r="F168" s="21"/>
      <c r="G168" s="22" t="s">
        <v>10</v>
      </c>
      <c r="H168" s="23">
        <v>5033.25</v>
      </c>
      <c r="I168" s="23">
        <v>5033.25</v>
      </c>
      <c r="J168" s="24">
        <f t="shared" si="2"/>
        <v>1</v>
      </c>
    </row>
    <row r="169" spans="1:10" s="14" customFormat="1" ht="30">
      <c r="A169" s="32"/>
      <c r="C169" s="22" t="s">
        <v>378</v>
      </c>
      <c r="D169" s="20" t="s">
        <v>379</v>
      </c>
      <c r="E169" s="21" t="s">
        <v>380</v>
      </c>
      <c r="F169" s="21"/>
      <c r="G169" s="22" t="s">
        <v>10</v>
      </c>
      <c r="H169" s="23">
        <v>56402.64</v>
      </c>
      <c r="I169" s="23">
        <v>56402.64</v>
      </c>
      <c r="J169" s="45">
        <f t="shared" si="2"/>
        <v>1</v>
      </c>
    </row>
    <row r="170" spans="1:10" s="14" customFormat="1">
      <c r="A170" s="32"/>
      <c r="C170" s="22" t="s">
        <v>381</v>
      </c>
      <c r="D170" s="20" t="s">
        <v>326</v>
      </c>
      <c r="E170" s="21" t="s">
        <v>382</v>
      </c>
      <c r="F170" s="21"/>
      <c r="G170" s="22" t="s">
        <v>10</v>
      </c>
      <c r="H170" s="23">
        <v>136958.91</v>
      </c>
      <c r="I170" s="23">
        <v>131102.31</v>
      </c>
      <c r="J170" s="45">
        <f t="shared" si="2"/>
        <v>0.95723826949265289</v>
      </c>
    </row>
    <row r="171" spans="1:10" s="14" customFormat="1">
      <c r="A171" s="32"/>
      <c r="C171" s="22" t="s">
        <v>383</v>
      </c>
      <c r="D171" s="20" t="s">
        <v>326</v>
      </c>
      <c r="E171" s="21" t="s">
        <v>384</v>
      </c>
      <c r="F171" s="21"/>
      <c r="G171" s="22" t="s">
        <v>10</v>
      </c>
      <c r="H171" s="23">
        <v>104552.08</v>
      </c>
      <c r="I171" s="23">
        <v>104552.06999999999</v>
      </c>
      <c r="J171" s="24">
        <f t="shared" si="2"/>
        <v>0.99999990435388741</v>
      </c>
    </row>
    <row r="172" spans="1:10" s="14" customFormat="1" ht="30">
      <c r="A172" s="32"/>
      <c r="C172" s="22" t="s">
        <v>385</v>
      </c>
      <c r="D172" s="20" t="s">
        <v>386</v>
      </c>
      <c r="E172" s="21" t="s">
        <v>387</v>
      </c>
      <c r="F172" s="21"/>
      <c r="G172" s="22" t="s">
        <v>10</v>
      </c>
      <c r="H172" s="23">
        <v>75556.95</v>
      </c>
      <c r="I172" s="23">
        <v>75556.950000000012</v>
      </c>
      <c r="J172" s="45">
        <f t="shared" si="2"/>
        <v>1.0000000000000002</v>
      </c>
    </row>
    <row r="173" spans="1:10" s="14" customFormat="1">
      <c r="A173" s="32"/>
      <c r="C173" s="22" t="s">
        <v>388</v>
      </c>
      <c r="D173" s="20" t="s">
        <v>389</v>
      </c>
      <c r="E173" s="21" t="s">
        <v>390</v>
      </c>
      <c r="F173" s="21"/>
      <c r="G173" s="22" t="s">
        <v>10</v>
      </c>
      <c r="H173" s="23">
        <v>19816.5</v>
      </c>
      <c r="I173" s="23">
        <v>17456.27</v>
      </c>
      <c r="J173" s="45">
        <f t="shared" si="2"/>
        <v>0.88089571821461921</v>
      </c>
    </row>
    <row r="174" spans="1:10" s="14" customFormat="1" ht="30">
      <c r="A174" s="32"/>
      <c r="C174" s="22" t="s">
        <v>391</v>
      </c>
      <c r="D174" s="20" t="s">
        <v>392</v>
      </c>
      <c r="E174" s="21" t="s">
        <v>393</v>
      </c>
      <c r="F174" s="21"/>
      <c r="G174" s="22" t="s">
        <v>10</v>
      </c>
      <c r="H174" s="23">
        <v>35448.83</v>
      </c>
      <c r="I174" s="23">
        <v>35448.83</v>
      </c>
      <c r="J174" s="24">
        <f t="shared" si="2"/>
        <v>1</v>
      </c>
    </row>
    <row r="175" spans="1:10" s="14" customFormat="1">
      <c r="A175" s="32"/>
      <c r="C175" s="22" t="s">
        <v>394</v>
      </c>
      <c r="D175" s="20" t="s">
        <v>395</v>
      </c>
      <c r="E175" s="21" t="s">
        <v>396</v>
      </c>
      <c r="F175" s="21"/>
      <c r="G175" s="22" t="s">
        <v>10</v>
      </c>
      <c r="H175" s="23">
        <v>22500</v>
      </c>
      <c r="I175" s="23">
        <v>22500</v>
      </c>
      <c r="J175" s="45">
        <f t="shared" si="2"/>
        <v>1</v>
      </c>
    </row>
    <row r="176" spans="1:10" s="14" customFormat="1">
      <c r="A176" s="32"/>
      <c r="C176" s="22" t="s">
        <v>397</v>
      </c>
      <c r="D176" s="20" t="s">
        <v>91</v>
      </c>
      <c r="E176" s="21" t="s">
        <v>398</v>
      </c>
      <c r="F176" s="21"/>
      <c r="G176" s="22" t="s">
        <v>10</v>
      </c>
      <c r="H176" s="23">
        <v>56028.95</v>
      </c>
      <c r="I176" s="23">
        <v>56028.95</v>
      </c>
      <c r="J176" s="45">
        <f t="shared" si="2"/>
        <v>1</v>
      </c>
    </row>
    <row r="177" spans="1:10" s="14" customFormat="1" ht="75">
      <c r="A177" s="32"/>
      <c r="C177" s="22" t="s">
        <v>399</v>
      </c>
      <c r="D177" s="20" t="s">
        <v>400</v>
      </c>
      <c r="E177" s="21" t="s">
        <v>401</v>
      </c>
      <c r="F177" s="21"/>
      <c r="G177" s="22" t="s">
        <v>10</v>
      </c>
      <c r="H177" s="23">
        <v>58794.8</v>
      </c>
      <c r="I177" s="23">
        <v>57095.94</v>
      </c>
      <c r="J177" s="24">
        <f t="shared" si="2"/>
        <v>0.97110526781279971</v>
      </c>
    </row>
    <row r="178" spans="1:10" s="14" customFormat="1">
      <c r="A178" s="32"/>
      <c r="C178" s="22" t="s">
        <v>402</v>
      </c>
      <c r="D178" s="20" t="s">
        <v>403</v>
      </c>
      <c r="E178" s="21" t="s">
        <v>404</v>
      </c>
      <c r="F178" s="21"/>
      <c r="G178" s="22" t="s">
        <v>10</v>
      </c>
      <c r="H178" s="23">
        <v>150000</v>
      </c>
      <c r="I178" s="23">
        <v>116499.88</v>
      </c>
      <c r="J178" s="45">
        <f t="shared" si="2"/>
        <v>0.7766658666666667</v>
      </c>
    </row>
    <row r="179" spans="1:10" s="14" customFormat="1">
      <c r="A179" s="32"/>
      <c r="C179" s="22" t="s">
        <v>405</v>
      </c>
      <c r="D179" s="20" t="s">
        <v>284</v>
      </c>
      <c r="E179" s="21" t="s">
        <v>406</v>
      </c>
      <c r="F179" s="21"/>
      <c r="G179" s="22" t="s">
        <v>10</v>
      </c>
      <c r="H179" s="23">
        <v>141884.67000000001</v>
      </c>
      <c r="I179" s="23">
        <v>56101.01999999999</v>
      </c>
      <c r="J179" s="45">
        <f t="shared" si="2"/>
        <v>0.39539874180910445</v>
      </c>
    </row>
    <row r="180" spans="1:10" s="14" customFormat="1">
      <c r="A180" s="32"/>
      <c r="C180" s="22" t="s">
        <v>407</v>
      </c>
      <c r="D180" s="20" t="s">
        <v>408</v>
      </c>
      <c r="E180" s="21" t="s">
        <v>409</v>
      </c>
      <c r="F180" s="21"/>
      <c r="G180" s="22" t="s">
        <v>10</v>
      </c>
      <c r="H180" s="23">
        <v>81140.38</v>
      </c>
      <c r="I180" s="23">
        <v>76270.36</v>
      </c>
      <c r="J180" s="24">
        <f t="shared" si="2"/>
        <v>0.93998031559625428</v>
      </c>
    </row>
    <row r="181" spans="1:10" s="14" customFormat="1">
      <c r="A181" s="32"/>
      <c r="C181" s="22" t="s">
        <v>410</v>
      </c>
      <c r="D181" s="20" t="s">
        <v>91</v>
      </c>
      <c r="E181" s="21" t="s">
        <v>411</v>
      </c>
      <c r="F181" s="21"/>
      <c r="G181" s="22" t="s">
        <v>10</v>
      </c>
      <c r="H181" s="23">
        <v>74641.5</v>
      </c>
      <c r="I181" s="23">
        <v>74641.5</v>
      </c>
      <c r="J181" s="45">
        <f t="shared" si="2"/>
        <v>1</v>
      </c>
    </row>
    <row r="182" spans="1:10" s="14" customFormat="1" ht="30">
      <c r="A182" s="32"/>
      <c r="C182" s="22" t="s">
        <v>412</v>
      </c>
      <c r="D182" s="20" t="s">
        <v>361</v>
      </c>
      <c r="E182" s="21" t="s">
        <v>413</v>
      </c>
      <c r="F182" s="21"/>
      <c r="G182" s="22" t="s">
        <v>10</v>
      </c>
      <c r="H182" s="23">
        <v>209331.75</v>
      </c>
      <c r="I182" s="23">
        <v>208025.29</v>
      </c>
      <c r="J182" s="45">
        <f t="shared" si="2"/>
        <v>0.99375890183882765</v>
      </c>
    </row>
    <row r="183" spans="1:10" s="14" customFormat="1" ht="30">
      <c r="A183" s="32"/>
      <c r="C183" s="22" t="s">
        <v>414</v>
      </c>
      <c r="D183" s="20" t="s">
        <v>415</v>
      </c>
      <c r="E183" s="21" t="s">
        <v>416</v>
      </c>
      <c r="F183" s="21"/>
      <c r="G183" s="22" t="s">
        <v>10</v>
      </c>
      <c r="H183" s="23">
        <v>59208.93</v>
      </c>
      <c r="I183" s="23">
        <v>58180.099999999991</v>
      </c>
      <c r="J183" s="24">
        <f t="shared" si="2"/>
        <v>0.98262373598036634</v>
      </c>
    </row>
    <row r="184" spans="1:10" s="14" customFormat="1">
      <c r="A184" s="32"/>
      <c r="C184" s="22" t="s">
        <v>417</v>
      </c>
      <c r="D184" s="20" t="s">
        <v>418</v>
      </c>
      <c r="E184" s="21" t="s">
        <v>419</v>
      </c>
      <c r="F184" s="21"/>
      <c r="G184" s="22" t="s">
        <v>10</v>
      </c>
      <c r="H184" s="23">
        <v>48118.66</v>
      </c>
      <c r="I184" s="23">
        <v>48118.659999999996</v>
      </c>
      <c r="J184" s="45">
        <f t="shared" si="2"/>
        <v>0.99999999999999989</v>
      </c>
    </row>
    <row r="185" spans="1:10" s="14" customFormat="1" ht="30">
      <c r="A185" s="32"/>
      <c r="C185" s="22" t="s">
        <v>420</v>
      </c>
      <c r="D185" s="20" t="s">
        <v>421</v>
      </c>
      <c r="E185" s="21" t="s">
        <v>422</v>
      </c>
      <c r="F185" s="21"/>
      <c r="G185" s="22" t="s">
        <v>10</v>
      </c>
      <c r="H185" s="23">
        <v>76645.009999999995</v>
      </c>
      <c r="I185" s="23">
        <v>75640.760000000009</v>
      </c>
      <c r="J185" s="45">
        <f t="shared" si="2"/>
        <v>0.98689738575283659</v>
      </c>
    </row>
    <row r="186" spans="1:10" s="14" customFormat="1">
      <c r="A186" s="32"/>
      <c r="C186" s="22" t="s">
        <v>423</v>
      </c>
      <c r="D186" s="20" t="s">
        <v>424</v>
      </c>
      <c r="E186" s="21" t="s">
        <v>425</v>
      </c>
      <c r="F186" s="21"/>
      <c r="G186" s="22" t="s">
        <v>10</v>
      </c>
      <c r="H186" s="23">
        <v>6907.5</v>
      </c>
      <c r="I186" s="23">
        <v>5470.92</v>
      </c>
      <c r="J186" s="24">
        <f t="shared" si="2"/>
        <v>0.79202605863192188</v>
      </c>
    </row>
    <row r="187" spans="1:10" s="14" customFormat="1">
      <c r="A187" s="32"/>
      <c r="C187" s="22" t="s">
        <v>426</v>
      </c>
      <c r="D187" s="20" t="s">
        <v>427</v>
      </c>
      <c r="E187" s="21" t="s">
        <v>428</v>
      </c>
      <c r="F187" s="21"/>
      <c r="G187" s="22" t="s">
        <v>10</v>
      </c>
      <c r="H187" s="23">
        <v>23754</v>
      </c>
      <c r="I187" s="23">
        <v>20864.46</v>
      </c>
      <c r="J187" s="45">
        <f t="shared" si="2"/>
        <v>0.87835564536499111</v>
      </c>
    </row>
    <row r="188" spans="1:10" s="14" customFormat="1" ht="30">
      <c r="A188" s="32"/>
      <c r="C188" s="22" t="s">
        <v>429</v>
      </c>
      <c r="D188" s="20" t="s">
        <v>430</v>
      </c>
      <c r="E188" s="21" t="s">
        <v>431</v>
      </c>
      <c r="F188" s="21"/>
      <c r="G188" s="22" t="s">
        <v>10</v>
      </c>
      <c r="H188" s="23">
        <v>21679.67</v>
      </c>
      <c r="I188" s="23">
        <v>20505.760000000002</v>
      </c>
      <c r="J188" s="45">
        <f t="shared" si="2"/>
        <v>0.94585203557065234</v>
      </c>
    </row>
    <row r="189" spans="1:10" s="14" customFormat="1" ht="30">
      <c r="A189" s="32"/>
      <c r="C189" s="22" t="s">
        <v>432</v>
      </c>
      <c r="D189" s="20" t="s">
        <v>433</v>
      </c>
      <c r="E189" s="21" t="s">
        <v>434</v>
      </c>
      <c r="F189" s="21"/>
      <c r="G189" s="22" t="s">
        <v>10</v>
      </c>
      <c r="H189" s="23">
        <v>59243.96</v>
      </c>
      <c r="I189" s="23">
        <v>59243.96</v>
      </c>
      <c r="J189" s="24">
        <f t="shared" si="2"/>
        <v>1</v>
      </c>
    </row>
    <row r="190" spans="1:10" s="14" customFormat="1" ht="30">
      <c r="A190" s="32"/>
      <c r="C190" s="22" t="s">
        <v>435</v>
      </c>
      <c r="D190" s="20" t="s">
        <v>436</v>
      </c>
      <c r="E190" s="21" t="s">
        <v>437</v>
      </c>
      <c r="F190" s="21"/>
      <c r="G190" s="22" t="s">
        <v>10</v>
      </c>
      <c r="H190" s="23">
        <v>20114.560000000001</v>
      </c>
      <c r="I190" s="23">
        <v>20114.559999999998</v>
      </c>
      <c r="J190" s="45">
        <f t="shared" si="2"/>
        <v>0.99999999999999978</v>
      </c>
    </row>
    <row r="191" spans="1:10" s="14" customFormat="1" ht="30">
      <c r="A191" s="32"/>
      <c r="C191" s="22" t="s">
        <v>438</v>
      </c>
      <c r="D191" s="20" t="s">
        <v>439</v>
      </c>
      <c r="E191" s="21" t="s">
        <v>440</v>
      </c>
      <c r="F191" s="21"/>
      <c r="G191" s="22" t="s">
        <v>10</v>
      </c>
      <c r="H191" s="23">
        <v>106546.5</v>
      </c>
      <c r="I191" s="23">
        <v>98840.9</v>
      </c>
      <c r="J191" s="45">
        <f t="shared" si="2"/>
        <v>0.92767852533870188</v>
      </c>
    </row>
    <row r="192" spans="1:10" s="14" customFormat="1">
      <c r="A192" s="32"/>
      <c r="C192" s="22" t="s">
        <v>441</v>
      </c>
      <c r="D192" s="20" t="s">
        <v>442</v>
      </c>
      <c r="E192" s="21" t="s">
        <v>443</v>
      </c>
      <c r="F192" s="21"/>
      <c r="G192" s="22" t="s">
        <v>10</v>
      </c>
      <c r="H192" s="23">
        <v>56014.09</v>
      </c>
      <c r="I192" s="23">
        <v>56014.09</v>
      </c>
      <c r="J192" s="24">
        <f t="shared" ref="J192:J255" si="3">IF(H192=0,0,I192/H192)</f>
        <v>1</v>
      </c>
    </row>
    <row r="193" spans="1:10" s="14" customFormat="1" ht="30">
      <c r="A193" s="32"/>
      <c r="C193" s="22" t="s">
        <v>444</v>
      </c>
      <c r="D193" s="20" t="s">
        <v>445</v>
      </c>
      <c r="E193" s="21" t="s">
        <v>446</v>
      </c>
      <c r="F193" s="21"/>
      <c r="G193" s="22" t="s">
        <v>10</v>
      </c>
      <c r="H193" s="23">
        <v>22500</v>
      </c>
      <c r="I193" s="23">
        <v>22500</v>
      </c>
      <c r="J193" s="45">
        <f t="shared" si="3"/>
        <v>1</v>
      </c>
    </row>
    <row r="194" spans="1:10" s="14" customFormat="1">
      <c r="A194" s="32"/>
      <c r="C194" s="22" t="s">
        <v>447</v>
      </c>
      <c r="D194" s="20" t="s">
        <v>448</v>
      </c>
      <c r="E194" s="21" t="s">
        <v>449</v>
      </c>
      <c r="F194" s="21"/>
      <c r="G194" s="22" t="s">
        <v>10</v>
      </c>
      <c r="H194" s="23">
        <v>35299.050000000003</v>
      </c>
      <c r="I194" s="23">
        <v>35299.050000000003</v>
      </c>
      <c r="J194" s="45">
        <f t="shared" si="3"/>
        <v>1</v>
      </c>
    </row>
    <row r="195" spans="1:10" s="14" customFormat="1" ht="30">
      <c r="A195" s="32"/>
      <c r="C195" s="22" t="s">
        <v>450</v>
      </c>
      <c r="D195" s="20" t="s">
        <v>451</v>
      </c>
      <c r="E195" s="21" t="s">
        <v>452</v>
      </c>
      <c r="F195" s="21"/>
      <c r="G195" s="22" t="s">
        <v>10</v>
      </c>
      <c r="H195" s="23">
        <v>59330.53</v>
      </c>
      <c r="I195" s="23">
        <v>54825.909999999996</v>
      </c>
      <c r="J195" s="24">
        <f t="shared" si="3"/>
        <v>0.92407585099947698</v>
      </c>
    </row>
    <row r="196" spans="1:10" s="14" customFormat="1">
      <c r="A196" s="32"/>
      <c r="C196" s="22" t="s">
        <v>453</v>
      </c>
      <c r="D196" s="20" t="s">
        <v>454</v>
      </c>
      <c r="E196" s="21" t="s">
        <v>455</v>
      </c>
      <c r="F196" s="21"/>
      <c r="G196" s="22" t="s">
        <v>10</v>
      </c>
      <c r="H196" s="23">
        <v>183283.87</v>
      </c>
      <c r="I196" s="23">
        <v>170551.63</v>
      </c>
      <c r="J196" s="45">
        <f t="shared" si="3"/>
        <v>0.93053267589777544</v>
      </c>
    </row>
    <row r="197" spans="1:10" s="14" customFormat="1">
      <c r="A197" s="32"/>
      <c r="C197" s="22" t="s">
        <v>456</v>
      </c>
      <c r="D197" s="20" t="s">
        <v>457</v>
      </c>
      <c r="E197" s="21" t="s">
        <v>458</v>
      </c>
      <c r="F197" s="21"/>
      <c r="G197" s="22" t="s">
        <v>10</v>
      </c>
      <c r="H197" s="23">
        <v>105704.14</v>
      </c>
      <c r="I197" s="23">
        <v>105438.53</v>
      </c>
      <c r="J197" s="45">
        <f t="shared" si="3"/>
        <v>0.99748723181513987</v>
      </c>
    </row>
    <row r="198" spans="1:10" s="14" customFormat="1" ht="30">
      <c r="A198" s="32"/>
      <c r="C198" s="22" t="s">
        <v>459</v>
      </c>
      <c r="D198" s="20" t="s">
        <v>460</v>
      </c>
      <c r="E198" s="21" t="s">
        <v>461</v>
      </c>
      <c r="F198" s="21"/>
      <c r="G198" s="22" t="s">
        <v>10</v>
      </c>
      <c r="H198" s="23">
        <v>77926.5</v>
      </c>
      <c r="I198" s="23">
        <v>76446</v>
      </c>
      <c r="J198" s="24">
        <f t="shared" si="3"/>
        <v>0.98100132817462604</v>
      </c>
    </row>
    <row r="199" spans="1:10" s="14" customFormat="1" ht="30">
      <c r="A199" s="32"/>
      <c r="C199" s="22" t="s">
        <v>462</v>
      </c>
      <c r="D199" s="20" t="s">
        <v>421</v>
      </c>
      <c r="E199" s="21" t="s">
        <v>463</v>
      </c>
      <c r="F199" s="21"/>
      <c r="G199" s="22" t="s">
        <v>10</v>
      </c>
      <c r="H199" s="23">
        <v>43446.74</v>
      </c>
      <c r="I199" s="23">
        <v>43446.74</v>
      </c>
      <c r="J199" s="45">
        <f t="shared" si="3"/>
        <v>1</v>
      </c>
    </row>
    <row r="200" spans="1:10" s="14" customFormat="1">
      <c r="A200" s="32"/>
      <c r="C200" s="22" t="s">
        <v>464</v>
      </c>
      <c r="D200" s="20" t="s">
        <v>465</v>
      </c>
      <c r="E200" s="21" t="s">
        <v>466</v>
      </c>
      <c r="F200" s="21"/>
      <c r="G200" s="22" t="s">
        <v>10</v>
      </c>
      <c r="H200" s="23">
        <v>72413.87</v>
      </c>
      <c r="I200" s="23">
        <v>2983.84</v>
      </c>
      <c r="J200" s="45">
        <f t="shared" si="3"/>
        <v>4.12053657676354E-2</v>
      </c>
    </row>
    <row r="201" spans="1:10" s="14" customFormat="1" ht="45">
      <c r="A201" s="32"/>
      <c r="C201" s="22" t="s">
        <v>467</v>
      </c>
      <c r="D201" s="20" t="s">
        <v>468</v>
      </c>
      <c r="E201" s="21" t="s">
        <v>469</v>
      </c>
      <c r="F201" s="21"/>
      <c r="G201" s="22" t="s">
        <v>10</v>
      </c>
      <c r="H201" s="23">
        <v>36110.26</v>
      </c>
      <c r="I201" s="23">
        <v>36110.26</v>
      </c>
      <c r="J201" s="24">
        <f t="shared" si="3"/>
        <v>1</v>
      </c>
    </row>
    <row r="202" spans="1:10" s="14" customFormat="1">
      <c r="A202" s="32"/>
      <c r="C202" s="22" t="s">
        <v>470</v>
      </c>
      <c r="D202" s="20" t="s">
        <v>471</v>
      </c>
      <c r="E202" s="21" t="s">
        <v>472</v>
      </c>
      <c r="F202" s="21"/>
      <c r="G202" s="22" t="s">
        <v>10</v>
      </c>
      <c r="H202" s="23">
        <v>78600</v>
      </c>
      <c r="I202" s="23">
        <v>0</v>
      </c>
      <c r="J202" s="45">
        <f t="shared" si="3"/>
        <v>0</v>
      </c>
    </row>
    <row r="203" spans="1:10" s="14" customFormat="1" ht="30">
      <c r="A203" s="32"/>
      <c r="C203" s="22" t="s">
        <v>473</v>
      </c>
      <c r="D203" s="20" t="s">
        <v>474</v>
      </c>
      <c r="E203" s="21" t="s">
        <v>475</v>
      </c>
      <c r="F203" s="21"/>
      <c r="G203" s="22" t="s">
        <v>10</v>
      </c>
      <c r="H203" s="23">
        <v>22764</v>
      </c>
      <c r="I203" s="23">
        <v>22764</v>
      </c>
      <c r="J203" s="45">
        <f t="shared" si="3"/>
        <v>1</v>
      </c>
    </row>
    <row r="204" spans="1:10" s="14" customFormat="1" ht="30">
      <c r="A204" s="32"/>
      <c r="C204" s="22" t="s">
        <v>476</v>
      </c>
      <c r="D204" s="20" t="s">
        <v>477</v>
      </c>
      <c r="E204" s="21" t="s">
        <v>478</v>
      </c>
      <c r="F204" s="21"/>
      <c r="G204" s="22" t="s">
        <v>10</v>
      </c>
      <c r="H204" s="23">
        <v>46665</v>
      </c>
      <c r="I204" s="23">
        <v>46118.09</v>
      </c>
      <c r="J204" s="24">
        <f t="shared" si="3"/>
        <v>0.98828008143147961</v>
      </c>
    </row>
    <row r="205" spans="1:10" s="14" customFormat="1">
      <c r="A205" s="32"/>
      <c r="C205" s="22" t="s">
        <v>479</v>
      </c>
      <c r="D205" s="20" t="s">
        <v>480</v>
      </c>
      <c r="E205" s="21" t="s">
        <v>481</v>
      </c>
      <c r="F205" s="21"/>
      <c r="G205" s="22" t="s">
        <v>10</v>
      </c>
      <c r="H205" s="23">
        <v>65165.52</v>
      </c>
      <c r="I205" s="23">
        <v>56766.12</v>
      </c>
      <c r="J205" s="45">
        <f t="shared" si="3"/>
        <v>0.87110668341171837</v>
      </c>
    </row>
    <row r="206" spans="1:10" s="14" customFormat="1" ht="30">
      <c r="A206" s="32"/>
      <c r="C206" s="22" t="s">
        <v>482</v>
      </c>
      <c r="D206" s="20" t="s">
        <v>483</v>
      </c>
      <c r="E206" s="21" t="s">
        <v>484</v>
      </c>
      <c r="F206" s="21"/>
      <c r="G206" s="22" t="s">
        <v>10</v>
      </c>
      <c r="H206" s="23">
        <v>72813.8</v>
      </c>
      <c r="I206" s="23">
        <v>72809.749999999985</v>
      </c>
      <c r="J206" s="45">
        <f t="shared" si="3"/>
        <v>0.99994437867547059</v>
      </c>
    </row>
    <row r="207" spans="1:10" s="14" customFormat="1">
      <c r="A207" s="32"/>
      <c r="C207" s="22" t="s">
        <v>485</v>
      </c>
      <c r="D207" s="20" t="s">
        <v>480</v>
      </c>
      <c r="E207" s="21" t="s">
        <v>486</v>
      </c>
      <c r="F207" s="21"/>
      <c r="G207" s="22" t="s">
        <v>10</v>
      </c>
      <c r="H207" s="23">
        <v>29166.97</v>
      </c>
      <c r="I207" s="23">
        <v>28585.41</v>
      </c>
      <c r="J207" s="24">
        <f t="shared" si="3"/>
        <v>0.98006100736552337</v>
      </c>
    </row>
    <row r="208" spans="1:10" s="14" customFormat="1">
      <c r="A208" s="32"/>
      <c r="C208" s="22" t="s">
        <v>487</v>
      </c>
      <c r="D208" s="20" t="s">
        <v>264</v>
      </c>
      <c r="E208" s="21" t="s">
        <v>488</v>
      </c>
      <c r="F208" s="21"/>
      <c r="G208" s="22" t="s">
        <v>10</v>
      </c>
      <c r="H208" s="23">
        <v>80778.73</v>
      </c>
      <c r="I208" s="23">
        <v>75959.690000000017</v>
      </c>
      <c r="J208" s="45">
        <f t="shared" si="3"/>
        <v>0.94034271150338733</v>
      </c>
    </row>
    <row r="209" spans="1:10" s="14" customFormat="1">
      <c r="A209" s="32"/>
      <c r="C209" s="22" t="s">
        <v>489</v>
      </c>
      <c r="D209" s="20" t="s">
        <v>490</v>
      </c>
      <c r="E209" s="21" t="s">
        <v>491</v>
      </c>
      <c r="F209" s="21"/>
      <c r="G209" s="22" t="s">
        <v>10</v>
      </c>
      <c r="H209" s="23">
        <v>83979.6</v>
      </c>
      <c r="I209" s="23">
        <v>79969.12000000001</v>
      </c>
      <c r="J209" s="45">
        <f t="shared" si="3"/>
        <v>0.95224459273442608</v>
      </c>
    </row>
    <row r="210" spans="1:10" s="14" customFormat="1" ht="30">
      <c r="A210" s="32"/>
      <c r="C210" s="22" t="s">
        <v>492</v>
      </c>
      <c r="D210" s="20" t="s">
        <v>290</v>
      </c>
      <c r="E210" s="21" t="s">
        <v>493</v>
      </c>
      <c r="F210" s="21"/>
      <c r="G210" s="22" t="s">
        <v>10</v>
      </c>
      <c r="H210" s="23">
        <v>25216.84</v>
      </c>
      <c r="I210" s="23">
        <v>25216.84</v>
      </c>
      <c r="J210" s="24">
        <f t="shared" si="3"/>
        <v>1</v>
      </c>
    </row>
    <row r="211" spans="1:10" s="14" customFormat="1" ht="45">
      <c r="A211" s="32"/>
      <c r="C211" s="22" t="s">
        <v>494</v>
      </c>
      <c r="D211" s="20" t="s">
        <v>495</v>
      </c>
      <c r="E211" s="21" t="s">
        <v>496</v>
      </c>
      <c r="F211" s="21"/>
      <c r="G211" s="22" t="s">
        <v>10</v>
      </c>
      <c r="H211" s="23">
        <v>27583.5</v>
      </c>
      <c r="I211" s="23">
        <v>27583.5</v>
      </c>
      <c r="J211" s="45">
        <f t="shared" si="3"/>
        <v>1</v>
      </c>
    </row>
    <row r="212" spans="1:10" s="14" customFormat="1" ht="30">
      <c r="A212" s="32"/>
      <c r="C212" s="22" t="s">
        <v>497</v>
      </c>
      <c r="D212" s="20" t="s">
        <v>498</v>
      </c>
      <c r="E212" s="21" t="s">
        <v>499</v>
      </c>
      <c r="F212" s="21"/>
      <c r="G212" s="22" t="s">
        <v>10</v>
      </c>
      <c r="H212" s="23">
        <v>28500</v>
      </c>
      <c r="I212" s="23">
        <v>27475.599999999999</v>
      </c>
      <c r="J212" s="45">
        <f t="shared" si="3"/>
        <v>0.96405614035087717</v>
      </c>
    </row>
    <row r="213" spans="1:10" s="14" customFormat="1">
      <c r="A213" s="32"/>
      <c r="C213" s="22" t="s">
        <v>500</v>
      </c>
      <c r="D213" s="20" t="s">
        <v>501</v>
      </c>
      <c r="E213" s="21" t="s">
        <v>502</v>
      </c>
      <c r="F213" s="21"/>
      <c r="G213" s="22" t="s">
        <v>10</v>
      </c>
      <c r="H213" s="23">
        <v>48426.18</v>
      </c>
      <c r="I213" s="23">
        <v>46601</v>
      </c>
      <c r="J213" s="24">
        <f t="shared" si="3"/>
        <v>0.96231005625469523</v>
      </c>
    </row>
    <row r="214" spans="1:10" s="14" customFormat="1" ht="45">
      <c r="A214" s="32"/>
      <c r="C214" s="22" t="s">
        <v>503</v>
      </c>
      <c r="D214" s="20" t="s">
        <v>504</v>
      </c>
      <c r="E214" s="21" t="s">
        <v>505</v>
      </c>
      <c r="F214" s="21"/>
      <c r="G214" s="22" t="s">
        <v>10</v>
      </c>
      <c r="H214" s="23">
        <v>17667.02</v>
      </c>
      <c r="I214" s="23">
        <v>14818.150000000001</v>
      </c>
      <c r="J214" s="45">
        <f t="shared" si="3"/>
        <v>0.83874643261851756</v>
      </c>
    </row>
    <row r="215" spans="1:10" s="14" customFormat="1">
      <c r="A215" s="32"/>
      <c r="C215" s="22" t="s">
        <v>506</v>
      </c>
      <c r="D215" s="20" t="s">
        <v>507</v>
      </c>
      <c r="E215" s="21" t="s">
        <v>508</v>
      </c>
      <c r="F215" s="21"/>
      <c r="G215" s="22" t="s">
        <v>10</v>
      </c>
      <c r="H215" s="23">
        <v>27777.91</v>
      </c>
      <c r="I215" s="23">
        <v>27777.91</v>
      </c>
      <c r="J215" s="45">
        <f t="shared" si="3"/>
        <v>1</v>
      </c>
    </row>
    <row r="216" spans="1:10" s="14" customFormat="1">
      <c r="A216" s="32"/>
      <c r="C216" s="22" t="s">
        <v>509</v>
      </c>
      <c r="D216" s="20" t="s">
        <v>510</v>
      </c>
      <c r="E216" s="21" t="s">
        <v>511</v>
      </c>
      <c r="F216" s="21"/>
      <c r="G216" s="22" t="s">
        <v>10</v>
      </c>
      <c r="H216" s="23">
        <v>110583.63</v>
      </c>
      <c r="I216" s="23">
        <v>108787.06</v>
      </c>
      <c r="J216" s="24">
        <f t="shared" si="3"/>
        <v>0.98375374365988888</v>
      </c>
    </row>
    <row r="217" spans="1:10" s="14" customFormat="1" ht="30">
      <c r="A217" s="32"/>
      <c r="C217" s="22" t="s">
        <v>512</v>
      </c>
      <c r="D217" s="20" t="s">
        <v>513</v>
      </c>
      <c r="E217" s="21" t="s">
        <v>514</v>
      </c>
      <c r="F217" s="21"/>
      <c r="G217" s="22" t="s">
        <v>10</v>
      </c>
      <c r="H217" s="23">
        <v>32595</v>
      </c>
      <c r="I217" s="23">
        <f>33855-3855</f>
        <v>30000</v>
      </c>
      <c r="J217" s="45">
        <f t="shared" si="3"/>
        <v>0.92038656235618965</v>
      </c>
    </row>
    <row r="218" spans="1:10" s="14" customFormat="1">
      <c r="A218" s="32"/>
      <c r="C218" s="22" t="s">
        <v>515</v>
      </c>
      <c r="D218" s="20" t="s">
        <v>516</v>
      </c>
      <c r="E218" s="21" t="s">
        <v>517</v>
      </c>
      <c r="F218" s="21"/>
      <c r="G218" s="22" t="s">
        <v>10</v>
      </c>
      <c r="H218" s="23">
        <v>3855</v>
      </c>
      <c r="I218" s="23">
        <v>3855</v>
      </c>
      <c r="J218" s="45">
        <f t="shared" si="3"/>
        <v>1</v>
      </c>
    </row>
    <row r="219" spans="1:10" s="14" customFormat="1">
      <c r="A219" s="32"/>
      <c r="C219" s="22" t="s">
        <v>518</v>
      </c>
      <c r="D219" s="20" t="s">
        <v>237</v>
      </c>
      <c r="E219" s="21" t="s">
        <v>519</v>
      </c>
      <c r="F219" s="21"/>
      <c r="G219" s="22" t="s">
        <v>10</v>
      </c>
      <c r="H219" s="23">
        <v>60036</v>
      </c>
      <c r="I219" s="23">
        <v>47384.55</v>
      </c>
      <c r="J219" s="24">
        <f t="shared" si="3"/>
        <v>0.78926893863681791</v>
      </c>
    </row>
    <row r="220" spans="1:10" s="14" customFormat="1" ht="30">
      <c r="A220" s="32"/>
      <c r="C220" s="22" t="s">
        <v>520</v>
      </c>
      <c r="D220" s="20" t="s">
        <v>521</v>
      </c>
      <c r="E220" s="21" t="s">
        <v>522</v>
      </c>
      <c r="F220" s="21"/>
      <c r="G220" s="22" t="s">
        <v>10</v>
      </c>
      <c r="H220" s="23">
        <v>28428.75</v>
      </c>
      <c r="I220" s="23">
        <v>28428.75</v>
      </c>
      <c r="J220" s="45">
        <f t="shared" si="3"/>
        <v>1</v>
      </c>
    </row>
    <row r="221" spans="1:10" s="14" customFormat="1">
      <c r="A221" s="32"/>
      <c r="C221" s="22" t="s">
        <v>523</v>
      </c>
      <c r="D221" s="20" t="s">
        <v>524</v>
      </c>
      <c r="E221" s="21" t="s">
        <v>525</v>
      </c>
      <c r="F221" s="21"/>
      <c r="G221" s="22" t="s">
        <v>10</v>
      </c>
      <c r="H221" s="23">
        <v>1392.52</v>
      </c>
      <c r="I221" s="23">
        <v>1392.52</v>
      </c>
      <c r="J221" s="45">
        <f t="shared" si="3"/>
        <v>1</v>
      </c>
    </row>
    <row r="222" spans="1:10" s="14" customFormat="1">
      <c r="A222" s="32"/>
      <c r="C222" s="22" t="s">
        <v>526</v>
      </c>
      <c r="D222" s="20" t="s">
        <v>527</v>
      </c>
      <c r="E222" s="21" t="s">
        <v>528</v>
      </c>
      <c r="F222" s="21"/>
      <c r="G222" s="22" t="s">
        <v>10</v>
      </c>
      <c r="H222" s="23">
        <v>76148.22</v>
      </c>
      <c r="I222" s="23">
        <v>76135.360000000001</v>
      </c>
      <c r="J222" s="24">
        <f t="shared" si="3"/>
        <v>0.99983111883639564</v>
      </c>
    </row>
    <row r="223" spans="1:10" s="14" customFormat="1">
      <c r="A223" s="32"/>
      <c r="C223" s="22" t="s">
        <v>529</v>
      </c>
      <c r="D223" s="20" t="s">
        <v>530</v>
      </c>
      <c r="E223" s="21" t="s">
        <v>531</v>
      </c>
      <c r="F223" s="21"/>
      <c r="G223" s="22" t="s">
        <v>10</v>
      </c>
      <c r="H223" s="23">
        <v>132286.44</v>
      </c>
      <c r="I223" s="23">
        <v>131829.26999999999</v>
      </c>
      <c r="J223" s="45">
        <f t="shared" si="3"/>
        <v>0.99654409023328461</v>
      </c>
    </row>
    <row r="224" spans="1:10" s="14" customFormat="1" ht="30">
      <c r="A224" s="32"/>
      <c r="C224" s="22" t="s">
        <v>532</v>
      </c>
      <c r="D224" s="20" t="s">
        <v>460</v>
      </c>
      <c r="E224" s="21" t="s">
        <v>533</v>
      </c>
      <c r="F224" s="21"/>
      <c r="G224" s="22" t="s">
        <v>10</v>
      </c>
      <c r="H224" s="23">
        <v>63970.13</v>
      </c>
      <c r="I224" s="23">
        <v>63970.13</v>
      </c>
      <c r="J224" s="45">
        <f t="shared" si="3"/>
        <v>1</v>
      </c>
    </row>
    <row r="225" spans="1:10" s="14" customFormat="1">
      <c r="A225" s="32"/>
      <c r="C225" s="22" t="s">
        <v>534</v>
      </c>
      <c r="D225" s="20" t="s">
        <v>535</v>
      </c>
      <c r="E225" s="21" t="s">
        <v>536</v>
      </c>
      <c r="F225" s="21"/>
      <c r="G225" s="22" t="s">
        <v>10</v>
      </c>
      <c r="H225" s="23">
        <v>44271.94</v>
      </c>
      <c r="I225" s="23">
        <v>42139.16</v>
      </c>
      <c r="J225" s="24">
        <f t="shared" si="3"/>
        <v>0.9518254677793655</v>
      </c>
    </row>
    <row r="226" spans="1:10" s="14" customFormat="1">
      <c r="A226" s="32"/>
      <c r="C226" s="22" t="s">
        <v>537</v>
      </c>
      <c r="D226" s="20" t="s">
        <v>538</v>
      </c>
      <c r="E226" s="21" t="s">
        <v>539</v>
      </c>
      <c r="F226" s="21"/>
      <c r="G226" s="22" t="s">
        <v>10</v>
      </c>
      <c r="H226" s="23">
        <v>218585.32</v>
      </c>
      <c r="I226" s="23">
        <v>218585.31999999998</v>
      </c>
      <c r="J226" s="45">
        <f t="shared" si="3"/>
        <v>0.99999999999999989</v>
      </c>
    </row>
    <row r="227" spans="1:10" s="14" customFormat="1" ht="30">
      <c r="A227" s="32"/>
      <c r="C227" s="22" t="s">
        <v>540</v>
      </c>
      <c r="D227" s="20" t="s">
        <v>541</v>
      </c>
      <c r="E227" s="21" t="s">
        <v>542</v>
      </c>
      <c r="F227" s="21"/>
      <c r="G227" s="22" t="s">
        <v>10</v>
      </c>
      <c r="H227" s="23">
        <v>120220.5</v>
      </c>
      <c r="I227" s="23">
        <v>84204.89</v>
      </c>
      <c r="J227" s="45">
        <f t="shared" si="3"/>
        <v>0.70042039419233826</v>
      </c>
    </row>
    <row r="228" spans="1:10" s="14" customFormat="1">
      <c r="A228" s="32"/>
      <c r="C228" s="22" t="s">
        <v>543</v>
      </c>
      <c r="D228" s="20" t="s">
        <v>544</v>
      </c>
      <c r="E228" s="21" t="s">
        <v>545</v>
      </c>
      <c r="F228" s="21"/>
      <c r="G228" s="22" t="s">
        <v>10</v>
      </c>
      <c r="H228" s="23">
        <v>7016.23</v>
      </c>
      <c r="I228" s="23">
        <v>7016.23</v>
      </c>
      <c r="J228" s="24">
        <f t="shared" si="3"/>
        <v>1</v>
      </c>
    </row>
    <row r="229" spans="1:10" s="14" customFormat="1" ht="30">
      <c r="A229" s="32"/>
      <c r="C229" s="22" t="s">
        <v>546</v>
      </c>
      <c r="D229" s="20" t="s">
        <v>547</v>
      </c>
      <c r="E229" s="21" t="s">
        <v>548</v>
      </c>
      <c r="F229" s="21"/>
      <c r="G229" s="22" t="s">
        <v>10</v>
      </c>
      <c r="H229" s="23">
        <v>26456.54</v>
      </c>
      <c r="I229" s="23">
        <v>26456.54</v>
      </c>
      <c r="J229" s="45">
        <f t="shared" si="3"/>
        <v>1</v>
      </c>
    </row>
    <row r="230" spans="1:10" s="14" customFormat="1" ht="30">
      <c r="A230" s="32"/>
      <c r="C230" s="22" t="s">
        <v>549</v>
      </c>
      <c r="D230" s="20" t="s">
        <v>550</v>
      </c>
      <c r="E230" s="21" t="s">
        <v>551</v>
      </c>
      <c r="F230" s="21"/>
      <c r="G230" s="22" t="s">
        <v>10</v>
      </c>
      <c r="H230" s="23">
        <v>41986.62</v>
      </c>
      <c r="I230" s="23">
        <v>41986.62</v>
      </c>
      <c r="J230" s="45">
        <f t="shared" si="3"/>
        <v>1</v>
      </c>
    </row>
    <row r="231" spans="1:10" s="14" customFormat="1" ht="30">
      <c r="A231" s="32"/>
      <c r="C231" s="22" t="s">
        <v>552</v>
      </c>
      <c r="D231" s="20" t="s">
        <v>550</v>
      </c>
      <c r="E231" s="21" t="s">
        <v>553</v>
      </c>
      <c r="F231" s="21"/>
      <c r="G231" s="22" t="s">
        <v>10</v>
      </c>
      <c r="H231" s="23">
        <v>14210.39</v>
      </c>
      <c r="I231" s="23">
        <v>14210.39</v>
      </c>
      <c r="J231" s="24">
        <f t="shared" si="3"/>
        <v>1</v>
      </c>
    </row>
    <row r="232" spans="1:10" s="14" customFormat="1">
      <c r="A232" s="32"/>
      <c r="C232" s="22" t="s">
        <v>554</v>
      </c>
      <c r="D232" s="20" t="s">
        <v>555</v>
      </c>
      <c r="E232" s="21" t="s">
        <v>556</v>
      </c>
      <c r="F232" s="21"/>
      <c r="G232" s="22" t="s">
        <v>10</v>
      </c>
      <c r="H232" s="23">
        <v>36061.06</v>
      </c>
      <c r="I232" s="23">
        <v>30708.979999999996</v>
      </c>
      <c r="J232" s="45">
        <f t="shared" si="3"/>
        <v>0.85158284310000865</v>
      </c>
    </row>
    <row r="233" spans="1:10" s="14" customFormat="1">
      <c r="A233" s="32"/>
      <c r="C233" s="22" t="s">
        <v>557</v>
      </c>
      <c r="D233" s="20" t="s">
        <v>558</v>
      </c>
      <c r="E233" s="21" t="s">
        <v>559</v>
      </c>
      <c r="F233" s="21"/>
      <c r="G233" s="22" t="s">
        <v>10</v>
      </c>
      <c r="H233" s="23">
        <v>43460.1</v>
      </c>
      <c r="I233" s="23">
        <v>43460.1</v>
      </c>
      <c r="J233" s="45">
        <f t="shared" si="3"/>
        <v>1</v>
      </c>
    </row>
    <row r="234" spans="1:10" s="14" customFormat="1">
      <c r="A234" s="32"/>
      <c r="C234" s="22" t="s">
        <v>560</v>
      </c>
      <c r="D234" s="20" t="s">
        <v>561</v>
      </c>
      <c r="E234" s="21" t="s">
        <v>562</v>
      </c>
      <c r="F234" s="21"/>
      <c r="G234" s="22" t="s">
        <v>10</v>
      </c>
      <c r="H234" s="23">
        <v>171412.35</v>
      </c>
      <c r="I234" s="23">
        <v>171390.98</v>
      </c>
      <c r="J234" s="24">
        <f t="shared" si="3"/>
        <v>0.99987532986975558</v>
      </c>
    </row>
    <row r="235" spans="1:10" s="14" customFormat="1" ht="30">
      <c r="A235" s="32"/>
      <c r="C235" s="22" t="s">
        <v>563</v>
      </c>
      <c r="D235" s="20" t="s">
        <v>564</v>
      </c>
      <c r="E235" s="21" t="s">
        <v>565</v>
      </c>
      <c r="F235" s="21"/>
      <c r="G235" s="22" t="s">
        <v>10</v>
      </c>
      <c r="H235" s="23">
        <v>80408.160000000003</v>
      </c>
      <c r="I235" s="23">
        <v>79826.89</v>
      </c>
      <c r="J235" s="45">
        <f t="shared" si="3"/>
        <v>0.99277100732065005</v>
      </c>
    </row>
    <row r="236" spans="1:10" s="14" customFormat="1" ht="45">
      <c r="A236" s="32"/>
      <c r="C236" s="22" t="s">
        <v>566</v>
      </c>
      <c r="D236" s="20" t="s">
        <v>567</v>
      </c>
      <c r="E236" s="21" t="s">
        <v>568</v>
      </c>
      <c r="F236" s="21"/>
      <c r="G236" s="22" t="s">
        <v>10</v>
      </c>
      <c r="H236" s="23">
        <v>65869.34</v>
      </c>
      <c r="I236" s="23">
        <v>65869.34</v>
      </c>
      <c r="J236" s="45">
        <f t="shared" si="3"/>
        <v>1</v>
      </c>
    </row>
    <row r="237" spans="1:10" s="14" customFormat="1">
      <c r="A237" s="32"/>
      <c r="C237" s="22" t="s">
        <v>569</v>
      </c>
      <c r="D237" s="20" t="s">
        <v>570</v>
      </c>
      <c r="E237" s="21" t="s">
        <v>571</v>
      </c>
      <c r="F237" s="21"/>
      <c r="G237" s="22" t="s">
        <v>10</v>
      </c>
      <c r="H237" s="23">
        <v>24189.73</v>
      </c>
      <c r="I237" s="23">
        <v>24189.730000000003</v>
      </c>
      <c r="J237" s="24">
        <f t="shared" si="3"/>
        <v>1.0000000000000002</v>
      </c>
    </row>
    <row r="238" spans="1:10" s="14" customFormat="1" ht="30">
      <c r="A238" s="32"/>
      <c r="C238" s="22" t="s">
        <v>572</v>
      </c>
      <c r="D238" s="20" t="s">
        <v>573</v>
      </c>
      <c r="E238" s="21" t="s">
        <v>574</v>
      </c>
      <c r="F238" s="21"/>
      <c r="G238" s="22" t="s">
        <v>10</v>
      </c>
      <c r="H238" s="23">
        <v>51313.5</v>
      </c>
      <c r="I238" s="23">
        <v>51313.5</v>
      </c>
      <c r="J238" s="45">
        <f t="shared" si="3"/>
        <v>1</v>
      </c>
    </row>
    <row r="239" spans="1:10" s="14" customFormat="1">
      <c r="A239" s="32"/>
      <c r="C239" s="22" t="s">
        <v>575</v>
      </c>
      <c r="D239" s="20" t="s">
        <v>558</v>
      </c>
      <c r="E239" s="21" t="s">
        <v>576</v>
      </c>
      <c r="F239" s="21"/>
      <c r="G239" s="22" t="s">
        <v>10</v>
      </c>
      <c r="H239" s="23">
        <v>16890</v>
      </c>
      <c r="I239" s="23">
        <v>16890</v>
      </c>
      <c r="J239" s="45">
        <f t="shared" si="3"/>
        <v>1</v>
      </c>
    </row>
    <row r="240" spans="1:10" s="14" customFormat="1" ht="45">
      <c r="A240" s="32"/>
      <c r="C240" s="22" t="s">
        <v>577</v>
      </c>
      <c r="D240" s="20" t="s">
        <v>578</v>
      </c>
      <c r="E240" s="21" t="s">
        <v>579</v>
      </c>
      <c r="F240" s="21"/>
      <c r="G240" s="22" t="s">
        <v>10</v>
      </c>
      <c r="H240" s="23">
        <v>37026.6</v>
      </c>
      <c r="I240" s="23">
        <v>34054.75</v>
      </c>
      <c r="J240" s="24">
        <f t="shared" si="3"/>
        <v>0.91973743200834002</v>
      </c>
    </row>
    <row r="241" spans="1:10" s="14" customFormat="1">
      <c r="A241" s="32"/>
      <c r="C241" s="22" t="s">
        <v>580</v>
      </c>
      <c r="D241" s="20" t="s">
        <v>581</v>
      </c>
      <c r="E241" s="21" t="s">
        <v>582</v>
      </c>
      <c r="F241" s="21"/>
      <c r="G241" s="22" t="s">
        <v>10</v>
      </c>
      <c r="H241" s="23">
        <v>53395.56</v>
      </c>
      <c r="I241" s="23">
        <v>53395.56</v>
      </c>
      <c r="J241" s="45">
        <f t="shared" si="3"/>
        <v>1</v>
      </c>
    </row>
    <row r="242" spans="1:10" s="14" customFormat="1">
      <c r="A242" s="32"/>
      <c r="C242" s="22" t="s">
        <v>583</v>
      </c>
      <c r="D242" s="20" t="s">
        <v>584</v>
      </c>
      <c r="E242" s="21" t="s">
        <v>585</v>
      </c>
      <c r="F242" s="21"/>
      <c r="G242" s="22" t="s">
        <v>10</v>
      </c>
      <c r="H242" s="23">
        <v>29919.8</v>
      </c>
      <c r="I242" s="23">
        <v>29201.22</v>
      </c>
      <c r="J242" s="45">
        <f t="shared" si="3"/>
        <v>0.97598312822946687</v>
      </c>
    </row>
    <row r="243" spans="1:10" s="14" customFormat="1">
      <c r="A243" s="32"/>
      <c r="C243" s="22" t="s">
        <v>586</v>
      </c>
      <c r="D243" s="20" t="s">
        <v>454</v>
      </c>
      <c r="E243" s="21" t="s">
        <v>587</v>
      </c>
      <c r="F243" s="21"/>
      <c r="G243" s="22" t="s">
        <v>10</v>
      </c>
      <c r="H243" s="23">
        <v>135907.71</v>
      </c>
      <c r="I243" s="23">
        <v>135907.71000000002</v>
      </c>
      <c r="J243" s="24">
        <f t="shared" si="3"/>
        <v>1.0000000000000002</v>
      </c>
    </row>
    <row r="244" spans="1:10" s="14" customFormat="1" ht="30">
      <c r="A244" s="32"/>
      <c r="C244" s="22" t="s">
        <v>588</v>
      </c>
      <c r="D244" s="20" t="s">
        <v>589</v>
      </c>
      <c r="E244" s="21" t="s">
        <v>590</v>
      </c>
      <c r="F244" s="21"/>
      <c r="G244" s="22" t="s">
        <v>10</v>
      </c>
      <c r="H244" s="23">
        <v>131614.13</v>
      </c>
      <c r="I244" s="23">
        <v>113444.98000000001</v>
      </c>
      <c r="J244" s="45">
        <f t="shared" si="3"/>
        <v>0.86195137254639764</v>
      </c>
    </row>
    <row r="245" spans="1:10" s="14" customFormat="1">
      <c r="A245" s="32"/>
      <c r="C245" s="22" t="s">
        <v>591</v>
      </c>
      <c r="D245" s="20" t="s">
        <v>592</v>
      </c>
      <c r="E245" s="21" t="s">
        <v>593</v>
      </c>
      <c r="F245" s="21"/>
      <c r="G245" s="22" t="s">
        <v>10</v>
      </c>
      <c r="H245" s="23">
        <v>31291.31</v>
      </c>
      <c r="I245" s="23">
        <v>31291.309999999998</v>
      </c>
      <c r="J245" s="45">
        <f t="shared" si="3"/>
        <v>0.99999999999999989</v>
      </c>
    </row>
    <row r="246" spans="1:10" s="14" customFormat="1" ht="30">
      <c r="A246" s="32"/>
      <c r="C246" s="22" t="s">
        <v>594</v>
      </c>
      <c r="D246" s="20" t="s">
        <v>595</v>
      </c>
      <c r="E246" s="21" t="s">
        <v>596</v>
      </c>
      <c r="F246" s="21"/>
      <c r="G246" s="22" t="s">
        <v>10</v>
      </c>
      <c r="H246" s="23">
        <v>94168.5</v>
      </c>
      <c r="I246" s="23">
        <v>94168.5</v>
      </c>
      <c r="J246" s="24">
        <f t="shared" si="3"/>
        <v>1</v>
      </c>
    </row>
    <row r="247" spans="1:10" s="14" customFormat="1" ht="30">
      <c r="A247" s="32"/>
      <c r="C247" s="22" t="s">
        <v>597</v>
      </c>
      <c r="D247" s="20" t="s">
        <v>598</v>
      </c>
      <c r="E247" s="21" t="s">
        <v>599</v>
      </c>
      <c r="F247" s="21"/>
      <c r="G247" s="22" t="s">
        <v>10</v>
      </c>
      <c r="H247" s="23">
        <v>61398.6</v>
      </c>
      <c r="I247" s="23">
        <v>48816.909999999996</v>
      </c>
      <c r="J247" s="45">
        <f t="shared" si="3"/>
        <v>0.79508180968295694</v>
      </c>
    </row>
    <row r="248" spans="1:10" s="14" customFormat="1">
      <c r="A248" s="32"/>
      <c r="C248" s="22" t="s">
        <v>600</v>
      </c>
      <c r="D248" s="20" t="s">
        <v>601</v>
      </c>
      <c r="E248" s="21" t="s">
        <v>602</v>
      </c>
      <c r="F248" s="21"/>
      <c r="G248" s="22" t="s">
        <v>10</v>
      </c>
      <c r="H248" s="23">
        <v>117825.44</v>
      </c>
      <c r="I248" s="23">
        <v>67277.119999999995</v>
      </c>
      <c r="J248" s="45">
        <f t="shared" si="3"/>
        <v>0.57098976248253341</v>
      </c>
    </row>
    <row r="249" spans="1:10" s="14" customFormat="1" ht="45">
      <c r="A249" s="32"/>
      <c r="C249" s="22" t="s">
        <v>603</v>
      </c>
      <c r="D249" s="20" t="s">
        <v>213</v>
      </c>
      <c r="E249" s="21" t="s">
        <v>604</v>
      </c>
      <c r="F249" s="21"/>
      <c r="G249" s="22" t="s">
        <v>10</v>
      </c>
      <c r="H249" s="23">
        <v>72726</v>
      </c>
      <c r="I249" s="23">
        <v>71852.759999999995</v>
      </c>
      <c r="J249" s="24">
        <f t="shared" si="3"/>
        <v>0.98799273987294767</v>
      </c>
    </row>
    <row r="250" spans="1:10" s="14" customFormat="1">
      <c r="A250" s="32"/>
      <c r="C250" s="22" t="s">
        <v>605</v>
      </c>
      <c r="D250" s="20" t="s">
        <v>601</v>
      </c>
      <c r="E250" s="21" t="s">
        <v>606</v>
      </c>
      <c r="F250" s="21"/>
      <c r="G250" s="22" t="s">
        <v>10</v>
      </c>
      <c r="H250" s="23">
        <v>112380.65</v>
      </c>
      <c r="I250" s="23">
        <v>99968.98000000001</v>
      </c>
      <c r="J250" s="45">
        <f t="shared" si="3"/>
        <v>0.88955687656193494</v>
      </c>
    </row>
    <row r="251" spans="1:10" s="14" customFormat="1" ht="45">
      <c r="A251" s="32"/>
      <c r="C251" s="22" t="s">
        <v>607</v>
      </c>
      <c r="D251" s="20" t="s">
        <v>608</v>
      </c>
      <c r="E251" s="21" t="s">
        <v>609</v>
      </c>
      <c r="F251" s="21"/>
      <c r="G251" s="22" t="s">
        <v>10</v>
      </c>
      <c r="H251" s="23">
        <v>52707</v>
      </c>
      <c r="I251" s="23">
        <v>52688.01</v>
      </c>
      <c r="J251" s="45">
        <f t="shared" si="3"/>
        <v>0.99963970630087085</v>
      </c>
    </row>
    <row r="252" spans="1:10" s="14" customFormat="1" ht="30">
      <c r="A252" s="32"/>
      <c r="C252" s="22" t="s">
        <v>610</v>
      </c>
      <c r="D252" s="20" t="s">
        <v>611</v>
      </c>
      <c r="E252" s="21" t="s">
        <v>612</v>
      </c>
      <c r="F252" s="21"/>
      <c r="G252" s="22" t="s">
        <v>10</v>
      </c>
      <c r="H252" s="23">
        <v>42225.68</v>
      </c>
      <c r="I252" s="23">
        <v>38908.6</v>
      </c>
      <c r="J252" s="24">
        <f t="shared" si="3"/>
        <v>0.92144401226931094</v>
      </c>
    </row>
    <row r="253" spans="1:10" s="14" customFormat="1" ht="30">
      <c r="A253" s="32"/>
      <c r="C253" s="22" t="s">
        <v>613</v>
      </c>
      <c r="D253" s="20" t="s">
        <v>614</v>
      </c>
      <c r="E253" s="21" t="s">
        <v>615</v>
      </c>
      <c r="F253" s="21"/>
      <c r="G253" s="22" t="s">
        <v>10</v>
      </c>
      <c r="H253" s="23">
        <v>36583.97</v>
      </c>
      <c r="I253" s="23">
        <v>36583.97</v>
      </c>
      <c r="J253" s="45">
        <f t="shared" si="3"/>
        <v>1</v>
      </c>
    </row>
    <row r="254" spans="1:10" s="14" customFormat="1" ht="45">
      <c r="A254" s="32"/>
      <c r="C254" s="22" t="s">
        <v>616</v>
      </c>
      <c r="D254" s="20" t="s">
        <v>617</v>
      </c>
      <c r="E254" s="21" t="s">
        <v>618</v>
      </c>
      <c r="F254" s="21"/>
      <c r="G254" s="22" t="s">
        <v>10</v>
      </c>
      <c r="H254" s="23">
        <v>56050.45</v>
      </c>
      <c r="I254" s="23">
        <v>53246.009999999995</v>
      </c>
      <c r="J254" s="45">
        <f t="shared" si="3"/>
        <v>0.94996578974834278</v>
      </c>
    </row>
    <row r="255" spans="1:10" s="14" customFormat="1">
      <c r="A255" s="32"/>
      <c r="C255" s="22" t="s">
        <v>619</v>
      </c>
      <c r="D255" s="20" t="s">
        <v>620</v>
      </c>
      <c r="E255" s="21" t="s">
        <v>621</v>
      </c>
      <c r="F255" s="21"/>
      <c r="G255" s="22" t="s">
        <v>10</v>
      </c>
      <c r="H255" s="23">
        <v>121909.95</v>
      </c>
      <c r="I255" s="23">
        <v>120399.45999999999</v>
      </c>
      <c r="J255" s="24">
        <f t="shared" si="3"/>
        <v>0.98760978902870511</v>
      </c>
    </row>
    <row r="256" spans="1:10" s="14" customFormat="1" ht="30">
      <c r="A256" s="32"/>
      <c r="C256" s="22" t="s">
        <v>622</v>
      </c>
      <c r="D256" s="20" t="s">
        <v>623</v>
      </c>
      <c r="E256" s="21" t="s">
        <v>624</v>
      </c>
      <c r="F256" s="21"/>
      <c r="G256" s="22" t="s">
        <v>10</v>
      </c>
      <c r="H256" s="23">
        <v>94649.55</v>
      </c>
      <c r="I256" s="23">
        <v>91162.12</v>
      </c>
      <c r="J256" s="45">
        <f t="shared" ref="J256:J319" si="4">IF(H256=0,0,I256/H256)</f>
        <v>0.96315428863634311</v>
      </c>
    </row>
    <row r="257" spans="1:10" s="14" customFormat="1">
      <c r="A257" s="32"/>
      <c r="C257" s="22" t="s">
        <v>625</v>
      </c>
      <c r="D257" s="20" t="s">
        <v>626</v>
      </c>
      <c r="E257" s="21" t="s">
        <v>627</v>
      </c>
      <c r="F257" s="21"/>
      <c r="G257" s="22" t="s">
        <v>10</v>
      </c>
      <c r="H257" s="23">
        <v>57301.13</v>
      </c>
      <c r="I257" s="23">
        <v>48589.590000000004</v>
      </c>
      <c r="J257" s="45">
        <f t="shared" si="4"/>
        <v>0.84796914127173417</v>
      </c>
    </row>
    <row r="258" spans="1:10" s="14" customFormat="1" ht="30">
      <c r="A258" s="32"/>
      <c r="C258" s="22" t="s">
        <v>628</v>
      </c>
      <c r="D258" s="20" t="s">
        <v>629</v>
      </c>
      <c r="E258" s="21" t="s">
        <v>630</v>
      </c>
      <c r="F258" s="21"/>
      <c r="G258" s="22" t="s">
        <v>10</v>
      </c>
      <c r="H258" s="23">
        <v>98740.5</v>
      </c>
      <c r="I258" s="23">
        <v>89628.25</v>
      </c>
      <c r="J258" s="24">
        <f t="shared" si="4"/>
        <v>0.9077151725988829</v>
      </c>
    </row>
    <row r="259" spans="1:10" s="14" customFormat="1" ht="30">
      <c r="A259" s="32"/>
      <c r="C259" s="22" t="s">
        <v>631</v>
      </c>
      <c r="D259" s="20" t="s">
        <v>632</v>
      </c>
      <c r="E259" s="21" t="s">
        <v>633</v>
      </c>
      <c r="F259" s="21"/>
      <c r="G259" s="22" t="s">
        <v>10</v>
      </c>
      <c r="H259" s="23">
        <v>175971</v>
      </c>
      <c r="I259" s="23">
        <v>6056.5100000000093</v>
      </c>
      <c r="J259" s="45">
        <f t="shared" si="4"/>
        <v>3.4417659728023423E-2</v>
      </c>
    </row>
    <row r="260" spans="1:10" s="14" customFormat="1">
      <c r="A260" s="32"/>
      <c r="C260" s="22" t="s">
        <v>634</v>
      </c>
      <c r="D260" s="20" t="s">
        <v>635</v>
      </c>
      <c r="E260" s="21" t="s">
        <v>636</v>
      </c>
      <c r="F260" s="21"/>
      <c r="G260" s="22" t="s">
        <v>10</v>
      </c>
      <c r="H260" s="23">
        <v>152019.18</v>
      </c>
      <c r="I260" s="23">
        <v>10721.289999999979</v>
      </c>
      <c r="J260" s="45">
        <f t="shared" si="4"/>
        <v>7.0525903376139634E-2</v>
      </c>
    </row>
    <row r="261" spans="1:10" s="14" customFormat="1">
      <c r="A261" s="32"/>
      <c r="C261" s="22" t="s">
        <v>637</v>
      </c>
      <c r="D261" s="20" t="s">
        <v>638</v>
      </c>
      <c r="E261" s="21" t="s">
        <v>639</v>
      </c>
      <c r="F261" s="21"/>
      <c r="G261" s="22" t="s">
        <v>10</v>
      </c>
      <c r="H261" s="23">
        <v>22837.5</v>
      </c>
      <c r="I261" s="23">
        <v>22799.08</v>
      </c>
      <c r="J261" s="24">
        <f t="shared" si="4"/>
        <v>0.99831767925561032</v>
      </c>
    </row>
    <row r="262" spans="1:10" s="14" customFormat="1">
      <c r="A262" s="32"/>
      <c r="C262" s="22" t="s">
        <v>640</v>
      </c>
      <c r="D262" s="20" t="s">
        <v>641</v>
      </c>
      <c r="E262" s="21" t="s">
        <v>642</v>
      </c>
      <c r="F262" s="21"/>
      <c r="G262" s="22" t="s">
        <v>10</v>
      </c>
      <c r="H262" s="23">
        <v>40336.5</v>
      </c>
      <c r="I262" s="23">
        <v>40336.5</v>
      </c>
      <c r="J262" s="45">
        <f t="shared" si="4"/>
        <v>1</v>
      </c>
    </row>
    <row r="263" spans="1:10" s="14" customFormat="1">
      <c r="A263" s="32"/>
      <c r="C263" s="22" t="s">
        <v>643</v>
      </c>
      <c r="D263" s="20" t="s">
        <v>644</v>
      </c>
      <c r="E263" s="21" t="s">
        <v>645</v>
      </c>
      <c r="F263" s="21"/>
      <c r="G263" s="22" t="s">
        <v>10</v>
      </c>
      <c r="H263" s="23">
        <v>78768.33</v>
      </c>
      <c r="I263" s="23">
        <v>78768.33</v>
      </c>
      <c r="J263" s="45">
        <f t="shared" si="4"/>
        <v>1</v>
      </c>
    </row>
    <row r="264" spans="1:10" s="14" customFormat="1" ht="30">
      <c r="A264" s="32"/>
      <c r="C264" s="22" t="s">
        <v>646</v>
      </c>
      <c r="D264" s="20" t="s">
        <v>647</v>
      </c>
      <c r="E264" s="21" t="s">
        <v>648</v>
      </c>
      <c r="F264" s="21"/>
      <c r="G264" s="22" t="s">
        <v>10</v>
      </c>
      <c r="H264" s="23">
        <v>22547.5</v>
      </c>
      <c r="I264" s="23">
        <v>22307.68</v>
      </c>
      <c r="J264" s="24">
        <f t="shared" si="4"/>
        <v>0.98936378755959642</v>
      </c>
    </row>
    <row r="265" spans="1:10" s="14" customFormat="1" ht="30">
      <c r="A265" s="32"/>
      <c r="C265" s="22" t="s">
        <v>649</v>
      </c>
      <c r="D265" s="20" t="s">
        <v>650</v>
      </c>
      <c r="E265" s="21" t="s">
        <v>651</v>
      </c>
      <c r="F265" s="21"/>
      <c r="G265" s="22" t="s">
        <v>10</v>
      </c>
      <c r="H265" s="23">
        <v>13822.89</v>
      </c>
      <c r="I265" s="23">
        <v>13653.59</v>
      </c>
      <c r="J265" s="45">
        <f t="shared" si="4"/>
        <v>0.9877521994315227</v>
      </c>
    </row>
    <row r="266" spans="1:10" s="14" customFormat="1">
      <c r="A266" s="32"/>
      <c r="C266" s="22" t="s">
        <v>652</v>
      </c>
      <c r="D266" s="20" t="s">
        <v>653</v>
      </c>
      <c r="E266" s="21" t="s">
        <v>654</v>
      </c>
      <c r="F266" s="21"/>
      <c r="G266" s="22" t="s">
        <v>10</v>
      </c>
      <c r="H266" s="23">
        <v>14532.37</v>
      </c>
      <c r="I266" s="23">
        <v>6990.6</v>
      </c>
      <c r="J266" s="45">
        <f t="shared" si="4"/>
        <v>0.48103647237167785</v>
      </c>
    </row>
    <row r="267" spans="1:10" s="14" customFormat="1">
      <c r="A267" s="32"/>
      <c r="C267" s="22" t="s">
        <v>655</v>
      </c>
      <c r="D267" s="20" t="s">
        <v>601</v>
      </c>
      <c r="E267" s="21" t="s">
        <v>656</v>
      </c>
      <c r="F267" s="21"/>
      <c r="G267" s="22" t="s">
        <v>10</v>
      </c>
      <c r="H267" s="23">
        <v>28722.18</v>
      </c>
      <c r="I267" s="23">
        <v>19621.43</v>
      </c>
      <c r="J267" s="24">
        <f t="shared" si="4"/>
        <v>0.68314556903410539</v>
      </c>
    </row>
    <row r="268" spans="1:10" s="14" customFormat="1">
      <c r="A268" s="32"/>
      <c r="C268" s="22" t="s">
        <v>657</v>
      </c>
      <c r="D268" s="20" t="s">
        <v>658</v>
      </c>
      <c r="E268" s="21" t="s">
        <v>659</v>
      </c>
      <c r="F268" s="21"/>
      <c r="G268" s="22" t="s">
        <v>10</v>
      </c>
      <c r="H268" s="23">
        <v>19472.14</v>
      </c>
      <c r="I268" s="23">
        <v>19297.739999999998</v>
      </c>
      <c r="J268" s="45">
        <f t="shared" si="4"/>
        <v>0.99104361410712938</v>
      </c>
    </row>
    <row r="269" spans="1:10" s="14" customFormat="1">
      <c r="A269" s="32"/>
      <c r="C269" s="22" t="s">
        <v>660</v>
      </c>
      <c r="D269" s="20" t="s">
        <v>661</v>
      </c>
      <c r="E269" s="21" t="s">
        <v>662</v>
      </c>
      <c r="F269" s="21"/>
      <c r="G269" s="22" t="s">
        <v>10</v>
      </c>
      <c r="H269" s="23">
        <v>17325</v>
      </c>
      <c r="I269" s="23">
        <v>13381.33</v>
      </c>
      <c r="J269" s="45">
        <f t="shared" si="4"/>
        <v>0.77237113997113993</v>
      </c>
    </row>
    <row r="270" spans="1:10" s="14" customFormat="1" ht="45">
      <c r="A270" s="32"/>
      <c r="C270" s="22" t="s">
        <v>663</v>
      </c>
      <c r="D270" s="20" t="s">
        <v>664</v>
      </c>
      <c r="E270" s="21" t="s">
        <v>665</v>
      </c>
      <c r="F270" s="21"/>
      <c r="G270" s="22" t="s">
        <v>10</v>
      </c>
      <c r="H270" s="23">
        <v>27000</v>
      </c>
      <c r="I270" s="23">
        <v>24466.31</v>
      </c>
      <c r="J270" s="24">
        <f t="shared" si="4"/>
        <v>0.9061596296296297</v>
      </c>
    </row>
    <row r="271" spans="1:10" s="14" customFormat="1" ht="30">
      <c r="A271" s="32"/>
      <c r="C271" s="22" t="s">
        <v>666</v>
      </c>
      <c r="D271" s="20" t="s">
        <v>667</v>
      </c>
      <c r="E271" s="21" t="s">
        <v>668</v>
      </c>
      <c r="F271" s="21"/>
      <c r="G271" s="22" t="s">
        <v>10</v>
      </c>
      <c r="H271" s="23">
        <v>2962.39</v>
      </c>
      <c r="I271" s="23">
        <v>2962.3900000000003</v>
      </c>
      <c r="J271" s="45">
        <f t="shared" si="4"/>
        <v>1.0000000000000002</v>
      </c>
    </row>
    <row r="272" spans="1:10" s="14" customFormat="1" ht="30">
      <c r="A272" s="32"/>
      <c r="C272" s="22" t="s">
        <v>669</v>
      </c>
      <c r="D272" s="20" t="s">
        <v>670</v>
      </c>
      <c r="E272" s="21" t="s">
        <v>671</v>
      </c>
      <c r="F272" s="21"/>
      <c r="G272" s="22" t="s">
        <v>10</v>
      </c>
      <c r="H272" s="23">
        <v>70500</v>
      </c>
      <c r="I272" s="23">
        <v>62006.97</v>
      </c>
      <c r="J272" s="45">
        <f t="shared" si="4"/>
        <v>0.87953148936170211</v>
      </c>
    </row>
    <row r="273" spans="1:10" s="14" customFormat="1" ht="45">
      <c r="A273" s="32"/>
      <c r="C273" s="22" t="s">
        <v>672</v>
      </c>
      <c r="D273" s="20" t="s">
        <v>673</v>
      </c>
      <c r="E273" s="21" t="s">
        <v>674</v>
      </c>
      <c r="F273" s="21"/>
      <c r="G273" s="22" t="s">
        <v>10</v>
      </c>
      <c r="H273" s="23">
        <v>12389.88</v>
      </c>
      <c r="I273" s="23">
        <v>12389.88</v>
      </c>
      <c r="J273" s="24">
        <f t="shared" si="4"/>
        <v>1</v>
      </c>
    </row>
    <row r="274" spans="1:10" s="14" customFormat="1" ht="30">
      <c r="A274" s="32"/>
      <c r="C274" s="22" t="s">
        <v>675</v>
      </c>
      <c r="D274" s="20" t="s">
        <v>676</v>
      </c>
      <c r="E274" s="21" t="s">
        <v>677</v>
      </c>
      <c r="F274" s="21"/>
      <c r="G274" s="22" t="s">
        <v>10</v>
      </c>
      <c r="H274" s="23">
        <v>6508.16</v>
      </c>
      <c r="I274" s="23">
        <v>6508.16</v>
      </c>
      <c r="J274" s="45">
        <f t="shared" si="4"/>
        <v>1</v>
      </c>
    </row>
    <row r="275" spans="1:10" s="14" customFormat="1" ht="30">
      <c r="A275" s="32"/>
      <c r="C275" s="22" t="s">
        <v>678</v>
      </c>
      <c r="D275" s="20" t="s">
        <v>361</v>
      </c>
      <c r="E275" s="21" t="s">
        <v>679</v>
      </c>
      <c r="F275" s="21"/>
      <c r="G275" s="22" t="s">
        <v>10</v>
      </c>
      <c r="H275" s="23">
        <v>121656</v>
      </c>
      <c r="I275" s="23">
        <v>45508.539999999994</v>
      </c>
      <c r="J275" s="45">
        <f t="shared" si="4"/>
        <v>0.37407559018872882</v>
      </c>
    </row>
    <row r="276" spans="1:10" s="14" customFormat="1" ht="30">
      <c r="A276" s="32"/>
      <c r="C276" s="22" t="s">
        <v>680</v>
      </c>
      <c r="D276" s="20" t="s">
        <v>361</v>
      </c>
      <c r="E276" s="21" t="s">
        <v>681</v>
      </c>
      <c r="F276" s="21"/>
      <c r="G276" s="22" t="s">
        <v>10</v>
      </c>
      <c r="H276" s="23">
        <v>112050</v>
      </c>
      <c r="I276" s="23">
        <v>112050</v>
      </c>
      <c r="J276" s="24">
        <f t="shared" si="4"/>
        <v>1</v>
      </c>
    </row>
    <row r="277" spans="1:10" s="14" customFormat="1" ht="30">
      <c r="A277" s="32"/>
      <c r="C277" s="22" t="s">
        <v>682</v>
      </c>
      <c r="D277" s="20" t="s">
        <v>683</v>
      </c>
      <c r="E277" s="21" t="s">
        <v>684</v>
      </c>
      <c r="F277" s="21"/>
      <c r="G277" s="22" t="s">
        <v>10</v>
      </c>
      <c r="H277" s="23">
        <v>77622.080000000002</v>
      </c>
      <c r="I277" s="23">
        <v>62388.33</v>
      </c>
      <c r="J277" s="45">
        <f t="shared" si="4"/>
        <v>0.80374463039382604</v>
      </c>
    </row>
    <row r="278" spans="1:10" s="14" customFormat="1" ht="30">
      <c r="A278" s="32"/>
      <c r="C278" s="22" t="s">
        <v>685</v>
      </c>
      <c r="D278" s="20" t="s">
        <v>686</v>
      </c>
      <c r="E278" s="21" t="s">
        <v>687</v>
      </c>
      <c r="F278" s="21"/>
      <c r="G278" s="22" t="s">
        <v>10</v>
      </c>
      <c r="H278" s="23">
        <v>7942.5</v>
      </c>
      <c r="I278" s="23">
        <v>7326.61</v>
      </c>
      <c r="J278" s="45">
        <f t="shared" si="4"/>
        <v>0.92245640541391249</v>
      </c>
    </row>
    <row r="279" spans="1:10" s="14" customFormat="1">
      <c r="A279" s="32"/>
      <c r="C279" s="22" t="s">
        <v>688</v>
      </c>
      <c r="D279" s="20" t="s">
        <v>689</v>
      </c>
      <c r="E279" s="21" t="s">
        <v>690</v>
      </c>
      <c r="F279" s="21"/>
      <c r="G279" s="22" t="s">
        <v>10</v>
      </c>
      <c r="H279" s="23">
        <v>11467.5</v>
      </c>
      <c r="I279" s="23">
        <v>11467.5</v>
      </c>
      <c r="J279" s="24">
        <f t="shared" si="4"/>
        <v>1</v>
      </c>
    </row>
    <row r="280" spans="1:10" s="14" customFormat="1">
      <c r="A280" s="32"/>
      <c r="C280" s="22" t="s">
        <v>691</v>
      </c>
      <c r="D280" s="20" t="s">
        <v>692</v>
      </c>
      <c r="E280" s="21" t="s">
        <v>693</v>
      </c>
      <c r="F280" s="21"/>
      <c r="G280" s="22" t="s">
        <v>10</v>
      </c>
      <c r="H280" s="23">
        <v>45936.32</v>
      </c>
      <c r="I280" s="23">
        <v>40353.46</v>
      </c>
      <c r="J280" s="45">
        <f t="shared" si="4"/>
        <v>0.8784652318688132</v>
      </c>
    </row>
    <row r="281" spans="1:10" s="14" customFormat="1">
      <c r="A281" s="32"/>
      <c r="C281" s="22" t="s">
        <v>694</v>
      </c>
      <c r="D281" s="20" t="s">
        <v>695</v>
      </c>
      <c r="E281" s="21" t="s">
        <v>696</v>
      </c>
      <c r="F281" s="21"/>
      <c r="G281" s="22" t="s">
        <v>10</v>
      </c>
      <c r="H281" s="23">
        <v>19697.689999999999</v>
      </c>
      <c r="I281" s="23">
        <v>19697.689999999999</v>
      </c>
      <c r="J281" s="45">
        <f t="shared" si="4"/>
        <v>1</v>
      </c>
    </row>
    <row r="282" spans="1:10" s="14" customFormat="1">
      <c r="A282" s="32"/>
      <c r="C282" s="22" t="s">
        <v>697</v>
      </c>
      <c r="D282" s="20" t="s">
        <v>46</v>
      </c>
      <c r="E282" s="21" t="s">
        <v>47</v>
      </c>
      <c r="F282" s="21"/>
      <c r="G282" s="22" t="s">
        <v>10</v>
      </c>
      <c r="H282" s="23">
        <v>41390.699999999997</v>
      </c>
      <c r="I282" s="23">
        <v>0</v>
      </c>
      <c r="J282" s="24">
        <f>IF(H282=0,0,I282/H282)</f>
        <v>0</v>
      </c>
    </row>
    <row r="283" spans="1:10" s="29" customFormat="1" ht="36.75" customHeight="1">
      <c r="A283" s="13" t="s">
        <v>10</v>
      </c>
      <c r="B283" s="14"/>
      <c r="C283" s="15">
        <v>5</v>
      </c>
      <c r="D283" s="51" t="s">
        <v>698</v>
      </c>
      <c r="E283" s="51">
        <v>150</v>
      </c>
      <c r="F283" s="51">
        <v>15013</v>
      </c>
      <c r="G283" s="15" t="s">
        <v>10</v>
      </c>
      <c r="H283" s="17">
        <f>SUM(H284:H313)</f>
        <v>3022909.0000000005</v>
      </c>
      <c r="I283" s="17">
        <f>SUM(I284:I313)</f>
        <v>2514334.7829999998</v>
      </c>
      <c r="J283" s="30">
        <f>IF(H283=0,0,I283/H283)</f>
        <v>0.83175999773727871</v>
      </c>
    </row>
    <row r="284" spans="1:10" s="14" customFormat="1" ht="30">
      <c r="A284" s="32"/>
      <c r="C284" s="22" t="s">
        <v>699</v>
      </c>
      <c r="D284" s="52" t="s">
        <v>290</v>
      </c>
      <c r="E284" s="21" t="s">
        <v>700</v>
      </c>
      <c r="F284" s="21"/>
      <c r="G284" s="22" t="s">
        <v>10</v>
      </c>
      <c r="H284" s="23">
        <v>59866.01</v>
      </c>
      <c r="I284" s="23">
        <v>55718.039999999994</v>
      </c>
      <c r="J284" s="24">
        <f t="shared" ref="J284:J319" si="5">IF(H284=0,0,I284/H284)</f>
        <v>0.93071243598830111</v>
      </c>
    </row>
    <row r="285" spans="1:10" s="14" customFormat="1">
      <c r="A285" s="32"/>
      <c r="C285" s="22" t="s">
        <v>701</v>
      </c>
      <c r="D285" s="52" t="s">
        <v>702</v>
      </c>
      <c r="E285" s="21" t="s">
        <v>703</v>
      </c>
      <c r="F285" s="21"/>
      <c r="G285" s="22" t="s">
        <v>10</v>
      </c>
      <c r="H285" s="23">
        <v>61538.01</v>
      </c>
      <c r="I285" s="23">
        <v>60082.639999999992</v>
      </c>
      <c r="J285" s="45">
        <f t="shared" si="5"/>
        <v>0.97635006396859425</v>
      </c>
    </row>
    <row r="286" spans="1:10" s="14" customFormat="1" ht="30">
      <c r="A286" s="32"/>
      <c r="C286" s="22" t="s">
        <v>704</v>
      </c>
      <c r="D286" s="52" t="s">
        <v>705</v>
      </c>
      <c r="E286" s="21" t="s">
        <v>706</v>
      </c>
      <c r="F286" s="21"/>
      <c r="G286" s="22" t="s">
        <v>10</v>
      </c>
      <c r="H286" s="23">
        <v>117218.74</v>
      </c>
      <c r="I286" s="23">
        <v>97383.203000000009</v>
      </c>
      <c r="J286" s="45">
        <f t="shared" si="5"/>
        <v>0.83078186133036414</v>
      </c>
    </row>
    <row r="287" spans="1:10" s="14" customFormat="1">
      <c r="A287" s="32"/>
      <c r="C287" s="22" t="s">
        <v>707</v>
      </c>
      <c r="D287" s="52" t="s">
        <v>708</v>
      </c>
      <c r="E287" s="21" t="s">
        <v>709</v>
      </c>
      <c r="F287" s="21"/>
      <c r="G287" s="22" t="s">
        <v>10</v>
      </c>
      <c r="H287" s="23">
        <v>188432.73</v>
      </c>
      <c r="I287" s="23">
        <v>180922.76</v>
      </c>
      <c r="J287" s="24">
        <f t="shared" si="5"/>
        <v>0.96014508732108272</v>
      </c>
    </row>
    <row r="288" spans="1:10" s="14" customFormat="1">
      <c r="A288" s="32"/>
      <c r="C288" s="22" t="s">
        <v>710</v>
      </c>
      <c r="D288" s="52" t="s">
        <v>510</v>
      </c>
      <c r="E288" s="21" t="s">
        <v>711</v>
      </c>
      <c r="F288" s="21"/>
      <c r="G288" s="22" t="s">
        <v>10</v>
      </c>
      <c r="H288" s="23">
        <v>23597.23</v>
      </c>
      <c r="I288" s="23">
        <v>23597.23</v>
      </c>
      <c r="J288" s="45">
        <f t="shared" si="5"/>
        <v>1</v>
      </c>
    </row>
    <row r="289" spans="1:10" s="14" customFormat="1">
      <c r="A289" s="32"/>
      <c r="C289" s="22" t="s">
        <v>712</v>
      </c>
      <c r="D289" s="52" t="s">
        <v>635</v>
      </c>
      <c r="E289" s="21" t="s">
        <v>713</v>
      </c>
      <c r="F289" s="21"/>
      <c r="G289" s="22" t="s">
        <v>10</v>
      </c>
      <c r="H289" s="23">
        <v>283129.63</v>
      </c>
      <c r="I289" s="23">
        <v>279152.37</v>
      </c>
      <c r="J289" s="45">
        <f t="shared" si="5"/>
        <v>0.98595251228209491</v>
      </c>
    </row>
    <row r="290" spans="1:10" s="14" customFormat="1">
      <c r="A290" s="32"/>
      <c r="C290" s="22" t="s">
        <v>714</v>
      </c>
      <c r="D290" s="52" t="s">
        <v>715</v>
      </c>
      <c r="E290" s="21" t="s">
        <v>716</v>
      </c>
      <c r="F290" s="21"/>
      <c r="G290" s="22" t="s">
        <v>10</v>
      </c>
      <c r="H290" s="23">
        <v>81840.240000000005</v>
      </c>
      <c r="I290" s="23">
        <v>70022.420000000013</v>
      </c>
      <c r="J290" s="24">
        <f t="shared" si="5"/>
        <v>0.85559890831209695</v>
      </c>
    </row>
    <row r="291" spans="1:10" s="14" customFormat="1" ht="30">
      <c r="A291" s="32"/>
      <c r="C291" s="22" t="s">
        <v>717</v>
      </c>
      <c r="D291" s="52" t="s">
        <v>718</v>
      </c>
      <c r="E291" s="21" t="s">
        <v>719</v>
      </c>
      <c r="F291" s="21"/>
      <c r="G291" s="22" t="s">
        <v>10</v>
      </c>
      <c r="H291" s="23">
        <v>161394.57999999999</v>
      </c>
      <c r="I291" s="23">
        <v>139928.84000000003</v>
      </c>
      <c r="J291" s="45">
        <f t="shared" si="5"/>
        <v>0.86699838371276183</v>
      </c>
    </row>
    <row r="292" spans="1:10" s="14" customFormat="1" ht="30">
      <c r="A292" s="32"/>
      <c r="C292" s="22" t="s">
        <v>720</v>
      </c>
      <c r="D292" s="52" t="s">
        <v>721</v>
      </c>
      <c r="E292" s="21" t="s">
        <v>722</v>
      </c>
      <c r="F292" s="21"/>
      <c r="G292" s="22" t="s">
        <v>10</v>
      </c>
      <c r="H292" s="23">
        <v>87186.6</v>
      </c>
      <c r="I292" s="23">
        <v>83256.930000000008</v>
      </c>
      <c r="J292" s="45">
        <f t="shared" si="5"/>
        <v>0.9549280508702026</v>
      </c>
    </row>
    <row r="293" spans="1:10" s="14" customFormat="1">
      <c r="A293" s="32"/>
      <c r="C293" s="22" t="s">
        <v>723</v>
      </c>
      <c r="D293" s="52" t="s">
        <v>724</v>
      </c>
      <c r="E293" s="21" t="s">
        <v>725</v>
      </c>
      <c r="F293" s="21"/>
      <c r="G293" s="22" t="s">
        <v>10</v>
      </c>
      <c r="H293" s="23">
        <v>64206.75</v>
      </c>
      <c r="I293" s="23">
        <v>63382.09</v>
      </c>
      <c r="J293" s="24">
        <f t="shared" si="5"/>
        <v>0.98715617906217024</v>
      </c>
    </row>
    <row r="294" spans="1:10" s="14" customFormat="1">
      <c r="A294" s="32"/>
      <c r="C294" s="22" t="s">
        <v>726</v>
      </c>
      <c r="D294" s="52" t="s">
        <v>724</v>
      </c>
      <c r="E294" s="21" t="s">
        <v>727</v>
      </c>
      <c r="F294" s="21"/>
      <c r="G294" s="22" t="s">
        <v>10</v>
      </c>
      <c r="H294" s="23">
        <v>125637.75</v>
      </c>
      <c r="I294" s="23">
        <v>117417.88</v>
      </c>
      <c r="J294" s="45">
        <f t="shared" si="5"/>
        <v>0.93457483917055184</v>
      </c>
    </row>
    <row r="295" spans="1:10" s="14" customFormat="1">
      <c r="A295" s="32"/>
      <c r="C295" s="22" t="s">
        <v>728</v>
      </c>
      <c r="D295" s="52" t="s">
        <v>729</v>
      </c>
      <c r="E295" s="21" t="s">
        <v>730</v>
      </c>
      <c r="F295" s="21"/>
      <c r="G295" s="22" t="s">
        <v>10</v>
      </c>
      <c r="H295" s="23">
        <v>76977.789999999994</v>
      </c>
      <c r="I295" s="23">
        <v>67745.100000000006</v>
      </c>
      <c r="J295" s="45">
        <f t="shared" si="5"/>
        <v>0.88006033948233653</v>
      </c>
    </row>
    <row r="296" spans="1:10" s="14" customFormat="1" ht="30">
      <c r="A296" s="32"/>
      <c r="C296" s="22" t="s">
        <v>731</v>
      </c>
      <c r="D296" s="52" t="s">
        <v>732</v>
      </c>
      <c r="E296" s="21" t="s">
        <v>733</v>
      </c>
      <c r="F296" s="21"/>
      <c r="G296" s="22" t="s">
        <v>10</v>
      </c>
      <c r="H296" s="23">
        <v>56332.44</v>
      </c>
      <c r="I296" s="23">
        <v>52574.15</v>
      </c>
      <c r="J296" s="24">
        <f t="shared" si="5"/>
        <v>0.93328373491366612</v>
      </c>
    </row>
    <row r="297" spans="1:10" s="14" customFormat="1" ht="30">
      <c r="A297" s="32"/>
      <c r="C297" s="22" t="s">
        <v>734</v>
      </c>
      <c r="D297" s="52" t="s">
        <v>735</v>
      </c>
      <c r="E297" s="21" t="s">
        <v>736</v>
      </c>
      <c r="F297" s="21"/>
      <c r="G297" s="22" t="s">
        <v>10</v>
      </c>
      <c r="H297" s="23">
        <v>86215.82</v>
      </c>
      <c r="I297" s="23">
        <v>86215.819999999992</v>
      </c>
      <c r="J297" s="45">
        <f t="shared" si="5"/>
        <v>0.99999999999999978</v>
      </c>
    </row>
    <row r="298" spans="1:10" s="14" customFormat="1" ht="30">
      <c r="A298" s="32"/>
      <c r="C298" s="22" t="s">
        <v>737</v>
      </c>
      <c r="D298" s="52" t="s">
        <v>738</v>
      </c>
      <c r="E298" s="21" t="s">
        <v>739</v>
      </c>
      <c r="F298" s="21"/>
      <c r="G298" s="22" t="s">
        <v>10</v>
      </c>
      <c r="H298" s="23">
        <v>47018.22</v>
      </c>
      <c r="I298" s="23">
        <v>46190.97</v>
      </c>
      <c r="J298" s="45">
        <f t="shared" si="5"/>
        <v>0.98240575674706532</v>
      </c>
    </row>
    <row r="299" spans="1:10" s="14" customFormat="1" ht="30">
      <c r="A299" s="32"/>
      <c r="C299" s="22" t="s">
        <v>740</v>
      </c>
      <c r="D299" s="52" t="s">
        <v>741</v>
      </c>
      <c r="E299" s="21" t="s">
        <v>742</v>
      </c>
      <c r="F299" s="21"/>
      <c r="G299" s="22" t="s">
        <v>10</v>
      </c>
      <c r="H299" s="23">
        <v>43546.45</v>
      </c>
      <c r="I299" s="23">
        <v>43295.799999999996</v>
      </c>
      <c r="J299" s="24">
        <f t="shared" si="5"/>
        <v>0.99424407730136433</v>
      </c>
    </row>
    <row r="300" spans="1:10" s="14" customFormat="1">
      <c r="A300" s="32"/>
      <c r="C300" s="22" t="s">
        <v>743</v>
      </c>
      <c r="D300" s="52" t="s">
        <v>187</v>
      </c>
      <c r="E300" s="21" t="s">
        <v>744</v>
      </c>
      <c r="F300" s="21"/>
      <c r="G300" s="22" t="s">
        <v>10</v>
      </c>
      <c r="H300" s="23">
        <v>30613.439999999999</v>
      </c>
      <c r="I300" s="23">
        <v>24639.72</v>
      </c>
      <c r="J300" s="45">
        <f t="shared" si="5"/>
        <v>0.80486609802753306</v>
      </c>
    </row>
    <row r="301" spans="1:10" s="14" customFormat="1" ht="30">
      <c r="A301" s="32"/>
      <c r="C301" s="22" t="s">
        <v>745</v>
      </c>
      <c r="D301" s="52" t="s">
        <v>746</v>
      </c>
      <c r="E301" s="21" t="s">
        <v>747</v>
      </c>
      <c r="F301" s="21"/>
      <c r="G301" s="22" t="s">
        <v>10</v>
      </c>
      <c r="H301" s="23">
        <v>56685.54</v>
      </c>
      <c r="I301" s="23">
        <v>56685.54</v>
      </c>
      <c r="J301" s="45">
        <f t="shared" si="5"/>
        <v>1</v>
      </c>
    </row>
    <row r="302" spans="1:10" s="14" customFormat="1">
      <c r="A302" s="32"/>
      <c r="C302" s="22" t="s">
        <v>748</v>
      </c>
      <c r="D302" s="52" t="s">
        <v>91</v>
      </c>
      <c r="E302" s="21" t="s">
        <v>749</v>
      </c>
      <c r="F302" s="21"/>
      <c r="G302" s="22" t="s">
        <v>10</v>
      </c>
      <c r="H302" s="23">
        <v>47742.33</v>
      </c>
      <c r="I302" s="23">
        <v>45988.450000000004</v>
      </c>
      <c r="J302" s="24">
        <f t="shared" si="5"/>
        <v>0.96326362789583175</v>
      </c>
    </row>
    <row r="303" spans="1:10" s="14" customFormat="1" ht="45">
      <c r="A303" s="32"/>
      <c r="C303" s="22" t="s">
        <v>750</v>
      </c>
      <c r="D303" s="52" t="s">
        <v>751</v>
      </c>
      <c r="E303" s="21" t="s">
        <v>752</v>
      </c>
      <c r="F303" s="21"/>
      <c r="G303" s="22" t="s">
        <v>10</v>
      </c>
      <c r="H303" s="23">
        <v>84183.38</v>
      </c>
      <c r="I303" s="23">
        <v>71608.59</v>
      </c>
      <c r="J303" s="45">
        <f t="shared" si="5"/>
        <v>0.85062621624363377</v>
      </c>
    </row>
    <row r="304" spans="1:10" s="14" customFormat="1" ht="30">
      <c r="A304" s="32"/>
      <c r="C304" s="22" t="s">
        <v>753</v>
      </c>
      <c r="D304" s="52" t="s">
        <v>754</v>
      </c>
      <c r="E304" s="21" t="s">
        <v>755</v>
      </c>
      <c r="F304" s="21"/>
      <c r="G304" s="22" t="s">
        <v>10</v>
      </c>
      <c r="H304" s="23">
        <v>32125.919999999998</v>
      </c>
      <c r="I304" s="23">
        <v>14867.31</v>
      </c>
      <c r="J304" s="45">
        <f t="shared" si="5"/>
        <v>0.46278238880007172</v>
      </c>
    </row>
    <row r="305" spans="1:10" s="14" customFormat="1" ht="30">
      <c r="A305" s="32"/>
      <c r="C305" s="22" t="s">
        <v>756</v>
      </c>
      <c r="D305" s="52" t="s">
        <v>757</v>
      </c>
      <c r="E305" s="21" t="s">
        <v>758</v>
      </c>
      <c r="F305" s="21"/>
      <c r="G305" s="22" t="s">
        <v>10</v>
      </c>
      <c r="H305" s="23">
        <v>192172.5</v>
      </c>
      <c r="I305" s="23">
        <v>100818.95</v>
      </c>
      <c r="J305" s="24">
        <f t="shared" si="5"/>
        <v>0.52462735302917951</v>
      </c>
    </row>
    <row r="306" spans="1:10" s="14" customFormat="1" ht="30">
      <c r="A306" s="32"/>
      <c r="C306" s="22" t="s">
        <v>759</v>
      </c>
      <c r="D306" s="52" t="s">
        <v>228</v>
      </c>
      <c r="E306" s="21" t="s">
        <v>760</v>
      </c>
      <c r="F306" s="21"/>
      <c r="G306" s="22" t="s">
        <v>10</v>
      </c>
      <c r="H306" s="23">
        <v>178762.5</v>
      </c>
      <c r="I306" s="23">
        <v>150256.08000000002</v>
      </c>
      <c r="J306" s="45">
        <f t="shared" si="5"/>
        <v>0.84053467589679054</v>
      </c>
    </row>
    <row r="307" spans="1:10" s="14" customFormat="1">
      <c r="A307" s="32"/>
      <c r="C307" s="22" t="s">
        <v>761</v>
      </c>
      <c r="D307" s="52" t="s">
        <v>762</v>
      </c>
      <c r="E307" s="21" t="s">
        <v>763</v>
      </c>
      <c r="F307" s="21"/>
      <c r="G307" s="22" t="s">
        <v>10</v>
      </c>
      <c r="H307" s="23">
        <v>209937.25</v>
      </c>
      <c r="I307" s="23">
        <v>121509.65</v>
      </c>
      <c r="J307" s="45">
        <f t="shared" si="5"/>
        <v>0.5787903290149794</v>
      </c>
    </row>
    <row r="308" spans="1:10" s="14" customFormat="1" ht="30">
      <c r="A308" s="32"/>
      <c r="C308" s="22" t="s">
        <v>764</v>
      </c>
      <c r="D308" s="52" t="s">
        <v>439</v>
      </c>
      <c r="E308" s="21" t="s">
        <v>765</v>
      </c>
      <c r="F308" s="21"/>
      <c r="G308" s="22" t="s">
        <v>10</v>
      </c>
      <c r="H308" s="23">
        <v>26272.5</v>
      </c>
      <c r="I308" s="23">
        <v>25222.65</v>
      </c>
      <c r="J308" s="24">
        <f t="shared" si="5"/>
        <v>0.96003996574364836</v>
      </c>
    </row>
    <row r="309" spans="1:10" s="14" customFormat="1">
      <c r="A309" s="32"/>
      <c r="C309" s="22" t="s">
        <v>766</v>
      </c>
      <c r="D309" s="52" t="s">
        <v>767</v>
      </c>
      <c r="E309" s="21" t="s">
        <v>768</v>
      </c>
      <c r="F309" s="21"/>
      <c r="G309" s="22" t="s">
        <v>10</v>
      </c>
      <c r="H309" s="23">
        <v>124633.2</v>
      </c>
      <c r="I309" s="23">
        <v>100889.73000000001</v>
      </c>
      <c r="J309" s="45">
        <f t="shared" si="5"/>
        <v>0.80949321689565867</v>
      </c>
    </row>
    <row r="310" spans="1:10" s="14" customFormat="1" ht="30">
      <c r="A310" s="32"/>
      <c r="C310" s="22" t="s">
        <v>769</v>
      </c>
      <c r="D310" s="52" t="s">
        <v>228</v>
      </c>
      <c r="E310" s="21" t="s">
        <v>770</v>
      </c>
      <c r="F310" s="21"/>
      <c r="G310" s="22" t="s">
        <v>10</v>
      </c>
      <c r="H310" s="23">
        <v>114459.24</v>
      </c>
      <c r="I310" s="23">
        <v>87436.46</v>
      </c>
      <c r="J310" s="45">
        <f t="shared" si="5"/>
        <v>0.76390914355188799</v>
      </c>
    </row>
    <row r="311" spans="1:10" s="14" customFormat="1" ht="30">
      <c r="A311" s="32"/>
      <c r="C311" s="22" t="s">
        <v>771</v>
      </c>
      <c r="D311" s="52" t="s">
        <v>772</v>
      </c>
      <c r="E311" s="21" t="s">
        <v>773</v>
      </c>
      <c r="F311" s="21"/>
      <c r="G311" s="22" t="s">
        <v>10</v>
      </c>
      <c r="H311" s="23">
        <v>160710</v>
      </c>
      <c r="I311" s="23">
        <v>140837.4</v>
      </c>
      <c r="J311" s="24">
        <f t="shared" si="5"/>
        <v>0.87634496919917859</v>
      </c>
    </row>
    <row r="312" spans="1:10" s="14" customFormat="1" ht="30">
      <c r="A312" s="32"/>
      <c r="C312" s="22" t="s">
        <v>774</v>
      </c>
      <c r="D312" s="52" t="s">
        <v>228</v>
      </c>
      <c r="E312" s="21" t="s">
        <v>775</v>
      </c>
      <c r="F312" s="21"/>
      <c r="G312" s="22" t="s">
        <v>10</v>
      </c>
      <c r="H312" s="23">
        <v>200472</v>
      </c>
      <c r="I312" s="23">
        <v>106688.01000000001</v>
      </c>
      <c r="J312" s="45">
        <f t="shared" si="5"/>
        <v>0.53218409553453849</v>
      </c>
    </row>
    <row r="313" spans="1:10" s="14" customFormat="1">
      <c r="A313" s="32"/>
      <c r="C313" s="22" t="s">
        <v>776</v>
      </c>
      <c r="D313" s="52" t="s">
        <v>46</v>
      </c>
      <c r="E313" s="21" t="s">
        <v>47</v>
      </c>
      <c r="F313" s="21"/>
      <c r="G313" s="22" t="s">
        <v>10</v>
      </c>
      <c r="H313" s="23">
        <v>0.21</v>
      </c>
      <c r="I313" s="23">
        <v>0</v>
      </c>
      <c r="J313" s="45">
        <f t="shared" si="5"/>
        <v>0</v>
      </c>
    </row>
    <row r="314" spans="1:10" s="29" customFormat="1" ht="36.75" customHeight="1">
      <c r="A314" s="13" t="s">
        <v>10</v>
      </c>
      <c r="B314" s="14"/>
      <c r="C314" s="15">
        <v>6</v>
      </c>
      <c r="D314" s="16" t="s">
        <v>777</v>
      </c>
      <c r="E314" s="16">
        <v>150</v>
      </c>
      <c r="F314" s="16">
        <v>15013</v>
      </c>
      <c r="G314" s="15" t="s">
        <v>10</v>
      </c>
      <c r="H314" s="17">
        <f>SUM(H315:H319)</f>
        <v>99439</v>
      </c>
      <c r="I314" s="17">
        <f>SUM(I315:I319)</f>
        <v>98144.57</v>
      </c>
      <c r="J314" s="30">
        <f t="shared" si="5"/>
        <v>0.98698267279437657</v>
      </c>
    </row>
    <row r="315" spans="1:10" s="14" customFormat="1" ht="30">
      <c r="A315" s="32"/>
      <c r="C315" s="22" t="s">
        <v>778</v>
      </c>
      <c r="D315" s="53" t="s">
        <v>779</v>
      </c>
      <c r="E315" s="54" t="s">
        <v>780</v>
      </c>
      <c r="F315" s="54"/>
      <c r="G315" s="22" t="s">
        <v>10</v>
      </c>
      <c r="H315" s="23">
        <v>21776.25</v>
      </c>
      <c r="I315" s="23">
        <v>21704.05</v>
      </c>
      <c r="J315" s="24">
        <f t="shared" si="5"/>
        <v>0.99668446128236032</v>
      </c>
    </row>
    <row r="316" spans="1:10" s="14" customFormat="1">
      <c r="A316" s="32"/>
      <c r="C316" s="22" t="s">
        <v>781</v>
      </c>
      <c r="D316" s="52" t="s">
        <v>782</v>
      </c>
      <c r="E316" s="21" t="s">
        <v>783</v>
      </c>
      <c r="F316" s="21"/>
      <c r="G316" s="22" t="s">
        <v>10</v>
      </c>
      <c r="H316" s="23">
        <v>22085.7</v>
      </c>
      <c r="I316" s="23">
        <v>20864.100000000002</v>
      </c>
      <c r="J316" s="45">
        <f t="shared" si="5"/>
        <v>0.94468819190698061</v>
      </c>
    </row>
    <row r="317" spans="1:10" s="14" customFormat="1" ht="30">
      <c r="A317" s="32"/>
      <c r="C317" s="22" t="s">
        <v>784</v>
      </c>
      <c r="D317" s="52" t="s">
        <v>126</v>
      </c>
      <c r="E317" s="21" t="s">
        <v>785</v>
      </c>
      <c r="F317" s="21"/>
      <c r="G317" s="22" t="s">
        <v>10</v>
      </c>
      <c r="H317" s="23">
        <v>42982.559999999998</v>
      </c>
      <c r="I317" s="23">
        <f>46441.08-3458.52</f>
        <v>42982.560000000005</v>
      </c>
      <c r="J317" s="45">
        <f t="shared" si="5"/>
        <v>1.0000000000000002</v>
      </c>
    </row>
    <row r="318" spans="1:10" s="14" customFormat="1" ht="45">
      <c r="A318" s="32"/>
      <c r="C318" s="22" t="s">
        <v>786</v>
      </c>
      <c r="D318" s="52" t="s">
        <v>787</v>
      </c>
      <c r="E318" s="21" t="s">
        <v>788</v>
      </c>
      <c r="F318" s="21"/>
      <c r="G318" s="22" t="s">
        <v>10</v>
      </c>
      <c r="H318" s="23">
        <v>12594</v>
      </c>
      <c r="I318" s="23">
        <v>12593.86</v>
      </c>
      <c r="J318" s="24">
        <f t="shared" si="5"/>
        <v>0.99998888359536287</v>
      </c>
    </row>
    <row r="319" spans="1:10" s="14" customFormat="1">
      <c r="A319" s="32"/>
      <c r="C319" s="22" t="s">
        <v>789</v>
      </c>
      <c r="D319" s="52" t="s">
        <v>46</v>
      </c>
      <c r="E319" s="21" t="s">
        <v>47</v>
      </c>
      <c r="F319" s="21"/>
      <c r="G319" s="22" t="s">
        <v>10</v>
      </c>
      <c r="H319" s="23">
        <v>0.49</v>
      </c>
      <c r="I319" s="23">
        <v>0</v>
      </c>
      <c r="J319" s="45">
        <f t="shared" si="5"/>
        <v>0</v>
      </c>
    </row>
    <row r="320" spans="1:10" s="29" customFormat="1" ht="36.75" customHeight="1">
      <c r="A320" s="13" t="s">
        <v>10</v>
      </c>
      <c r="B320" s="14"/>
      <c r="C320" s="15">
        <v>7</v>
      </c>
      <c r="D320" s="16" t="s">
        <v>790</v>
      </c>
      <c r="E320" s="16">
        <v>550</v>
      </c>
      <c r="F320" s="16">
        <v>55095</v>
      </c>
      <c r="G320" s="15" t="s">
        <v>10</v>
      </c>
      <c r="H320" s="28">
        <f>SUM(H321:H322)</f>
        <v>1210</v>
      </c>
      <c r="I320" s="28">
        <f>SUM(I321:I322)</f>
        <v>499.66</v>
      </c>
      <c r="J320" s="18">
        <f>IF(H320=0,0,I320/H320)</f>
        <v>0.41294214876033059</v>
      </c>
    </row>
    <row r="321" spans="1:10" s="14" customFormat="1">
      <c r="A321" s="32"/>
      <c r="C321" s="55" t="s">
        <v>791</v>
      </c>
      <c r="D321" s="20" t="s">
        <v>376</v>
      </c>
      <c r="E321" s="21" t="s">
        <v>792</v>
      </c>
      <c r="F321" s="21"/>
      <c r="G321" s="22" t="s">
        <v>10</v>
      </c>
      <c r="H321" s="23">
        <v>1209.8399999999999</v>
      </c>
      <c r="I321" s="23">
        <f>39.84+521.39-61.57</f>
        <v>499.66</v>
      </c>
      <c r="J321" s="24">
        <f>IF(H321=0,0,I321/H321)</f>
        <v>0.41299675990213586</v>
      </c>
    </row>
    <row r="322" spans="1:10" s="14" customFormat="1">
      <c r="A322" s="32"/>
      <c r="C322" s="55" t="s">
        <v>793</v>
      </c>
      <c r="D322" s="20" t="s">
        <v>46</v>
      </c>
      <c r="E322" s="21" t="s">
        <v>47</v>
      </c>
      <c r="F322" s="21"/>
      <c r="G322" s="22" t="s">
        <v>10</v>
      </c>
      <c r="H322" s="23">
        <v>0.16</v>
      </c>
      <c r="I322" s="23">
        <v>0</v>
      </c>
      <c r="J322" s="45">
        <f>IF(H322=0,0,I322/H322)</f>
        <v>0</v>
      </c>
    </row>
    <row r="323" spans="1:10" s="29" customFormat="1" ht="36.75" customHeight="1">
      <c r="A323" s="13" t="s">
        <v>10</v>
      </c>
      <c r="B323" s="14"/>
      <c r="C323" s="15">
        <v>8</v>
      </c>
      <c r="D323" s="16" t="s">
        <v>794</v>
      </c>
      <c r="E323" s="16">
        <v>600</v>
      </c>
      <c r="F323" s="16">
        <v>60095</v>
      </c>
      <c r="G323" s="15" t="s">
        <v>10</v>
      </c>
      <c r="H323" s="28">
        <f>SUM(H324:H326)</f>
        <v>4535</v>
      </c>
      <c r="I323" s="28">
        <f>SUM(I324:I326)</f>
        <v>2180.37</v>
      </c>
      <c r="J323" s="18">
        <f>IF(H323=0,0,I323/H323)</f>
        <v>0.48078721058434398</v>
      </c>
    </row>
    <row r="324" spans="1:10" s="14" customFormat="1" ht="30">
      <c r="A324" s="32"/>
      <c r="C324" s="22" t="s">
        <v>795</v>
      </c>
      <c r="D324" s="20" t="s">
        <v>796</v>
      </c>
      <c r="E324" s="21" t="s">
        <v>797</v>
      </c>
      <c r="F324" s="21"/>
      <c r="G324" s="22" t="s">
        <v>10</v>
      </c>
      <c r="H324" s="23">
        <v>1730.37</v>
      </c>
      <c r="I324" s="23">
        <v>1730.37</v>
      </c>
      <c r="J324" s="24">
        <f t="shared" ref="J324:J355" si="6">IF(H324=0,0,I324/H324)</f>
        <v>1</v>
      </c>
    </row>
    <row r="325" spans="1:10" s="14" customFormat="1" ht="30">
      <c r="A325" s="32"/>
      <c r="C325" s="22" t="s">
        <v>798</v>
      </c>
      <c r="D325" s="20" t="s">
        <v>799</v>
      </c>
      <c r="E325" s="21" t="s">
        <v>800</v>
      </c>
      <c r="F325" s="21"/>
      <c r="G325" s="22" t="s">
        <v>10</v>
      </c>
      <c r="H325" s="23">
        <v>450</v>
      </c>
      <c r="I325" s="23">
        <v>450</v>
      </c>
      <c r="J325" s="45">
        <f t="shared" si="6"/>
        <v>1</v>
      </c>
    </row>
    <row r="326" spans="1:10" s="14" customFormat="1">
      <c r="A326" s="32"/>
      <c r="C326" s="22" t="s">
        <v>801</v>
      </c>
      <c r="D326" s="20" t="s">
        <v>46</v>
      </c>
      <c r="E326" s="21" t="s">
        <v>47</v>
      </c>
      <c r="F326" s="21"/>
      <c r="G326" s="22" t="s">
        <v>10</v>
      </c>
      <c r="H326" s="23">
        <v>2354.63</v>
      </c>
      <c r="I326" s="23">
        <v>0</v>
      </c>
      <c r="J326" s="45">
        <f t="shared" si="6"/>
        <v>0</v>
      </c>
    </row>
    <row r="327" spans="1:10" s="29" customFormat="1" ht="36.75" customHeight="1">
      <c r="A327" s="13" t="s">
        <v>10</v>
      </c>
      <c r="B327" s="14"/>
      <c r="C327" s="15">
        <v>9</v>
      </c>
      <c r="D327" s="16" t="s">
        <v>794</v>
      </c>
      <c r="E327" s="16">
        <v>630</v>
      </c>
      <c r="F327" s="16">
        <v>63003</v>
      </c>
      <c r="G327" s="15" t="s">
        <v>10</v>
      </c>
      <c r="H327" s="28">
        <f>SUM(H328:H329)</f>
        <v>5139</v>
      </c>
      <c r="I327" s="28">
        <f>SUM(I328:I329)</f>
        <v>0</v>
      </c>
      <c r="J327" s="18">
        <f>IF(H327=0,0,I327/H327)</f>
        <v>0</v>
      </c>
    </row>
    <row r="328" spans="1:10" s="14" customFormat="1" ht="30">
      <c r="A328" s="32"/>
      <c r="C328" s="22" t="s">
        <v>802</v>
      </c>
      <c r="D328" s="20" t="s">
        <v>803</v>
      </c>
      <c r="E328" s="21" t="s">
        <v>804</v>
      </c>
      <c r="F328" s="21"/>
      <c r="G328" s="56" t="s">
        <v>805</v>
      </c>
      <c r="H328" s="23">
        <v>3069</v>
      </c>
      <c r="I328" s="23">
        <v>0</v>
      </c>
      <c r="J328" s="24">
        <f>IF(H328=0,0,I328/H328)</f>
        <v>0</v>
      </c>
    </row>
    <row r="329" spans="1:10" s="14" customFormat="1">
      <c r="A329" s="32"/>
      <c r="C329" s="22" t="s">
        <v>806</v>
      </c>
      <c r="D329" s="20" t="s">
        <v>46</v>
      </c>
      <c r="E329" s="21" t="s">
        <v>47</v>
      </c>
      <c r="F329" s="21"/>
      <c r="G329" s="56" t="s">
        <v>805</v>
      </c>
      <c r="H329" s="23">
        <v>2070</v>
      </c>
      <c r="I329" s="23">
        <v>0</v>
      </c>
      <c r="J329" s="45">
        <f>IF(H329=0,0,I329/H329)</f>
        <v>0</v>
      </c>
    </row>
    <row r="330" spans="1:10" s="29" customFormat="1" ht="36.75" customHeight="1">
      <c r="A330" s="13" t="s">
        <v>10</v>
      </c>
      <c r="B330" s="14"/>
      <c r="C330" s="15">
        <v>10</v>
      </c>
      <c r="D330" s="16" t="s">
        <v>807</v>
      </c>
      <c r="E330" s="16">
        <v>730</v>
      </c>
      <c r="F330" s="16">
        <v>73095</v>
      </c>
      <c r="G330" s="15" t="s">
        <v>10</v>
      </c>
      <c r="H330" s="17">
        <f>SUM(H331:H343)</f>
        <v>988706</v>
      </c>
      <c r="I330" s="17">
        <f>SUM(I331:I343)</f>
        <v>924228.66</v>
      </c>
      <c r="J330" s="30">
        <f>IF(H330=0,0,I330/H330)</f>
        <v>0.93478613460422011</v>
      </c>
    </row>
    <row r="331" spans="1:10" s="14" customFormat="1" ht="30">
      <c r="A331" s="32"/>
      <c r="C331" s="22" t="s">
        <v>808</v>
      </c>
      <c r="D331" s="52" t="s">
        <v>809</v>
      </c>
      <c r="E331" s="21" t="s">
        <v>810</v>
      </c>
      <c r="F331" s="21"/>
      <c r="G331" s="22" t="s">
        <v>10</v>
      </c>
      <c r="H331" s="23">
        <v>118393.75</v>
      </c>
      <c r="I331" s="23">
        <v>118393.75</v>
      </c>
      <c r="J331" s="24">
        <f t="shared" si="6"/>
        <v>1</v>
      </c>
    </row>
    <row r="332" spans="1:10" s="14" customFormat="1" ht="30">
      <c r="A332" s="32"/>
      <c r="C332" s="22" t="s">
        <v>811</v>
      </c>
      <c r="D332" s="52" t="s">
        <v>204</v>
      </c>
      <c r="E332" s="21" t="s">
        <v>812</v>
      </c>
      <c r="F332" s="21"/>
      <c r="G332" s="22" t="s">
        <v>10</v>
      </c>
      <c r="H332" s="23">
        <v>259550.14</v>
      </c>
      <c r="I332" s="23">
        <v>256649.52000000002</v>
      </c>
      <c r="J332" s="45">
        <f t="shared" si="6"/>
        <v>0.98882443292074507</v>
      </c>
    </row>
    <row r="333" spans="1:10" s="14" customFormat="1">
      <c r="A333" s="32"/>
      <c r="C333" s="22" t="s">
        <v>813</v>
      </c>
      <c r="D333" s="52" t="s">
        <v>814</v>
      </c>
      <c r="E333" s="21" t="s">
        <v>815</v>
      </c>
      <c r="F333" s="21"/>
      <c r="G333" s="22" t="s">
        <v>10</v>
      </c>
      <c r="H333" s="23">
        <v>28751.96</v>
      </c>
      <c r="I333" s="23">
        <v>28751.960000000003</v>
      </c>
      <c r="J333" s="45">
        <f t="shared" si="6"/>
        <v>1.0000000000000002</v>
      </c>
    </row>
    <row r="334" spans="1:10" s="14" customFormat="1">
      <c r="A334" s="32"/>
      <c r="C334" s="22" t="s">
        <v>816</v>
      </c>
      <c r="D334" s="52" t="s">
        <v>817</v>
      </c>
      <c r="E334" s="21" t="s">
        <v>818</v>
      </c>
      <c r="F334" s="21"/>
      <c r="G334" s="22" t="s">
        <v>10</v>
      </c>
      <c r="H334" s="23">
        <v>225263.57</v>
      </c>
      <c r="I334" s="23">
        <v>225263.57</v>
      </c>
      <c r="J334" s="24">
        <f t="shared" si="6"/>
        <v>1</v>
      </c>
    </row>
    <row r="335" spans="1:10" s="14" customFormat="1">
      <c r="A335" s="32"/>
      <c r="C335" s="22" t="s">
        <v>819</v>
      </c>
      <c r="D335" s="52" t="s">
        <v>820</v>
      </c>
      <c r="E335" s="21" t="s">
        <v>821</v>
      </c>
      <c r="F335" s="21"/>
      <c r="G335" s="22" t="s">
        <v>10</v>
      </c>
      <c r="H335" s="23">
        <v>27977.83</v>
      </c>
      <c r="I335" s="23">
        <v>27977.829999999998</v>
      </c>
      <c r="J335" s="45">
        <f t="shared" si="6"/>
        <v>0.99999999999999989</v>
      </c>
    </row>
    <row r="336" spans="1:10" s="14" customFormat="1" ht="30">
      <c r="A336" s="32"/>
      <c r="C336" s="22" t="s">
        <v>822</v>
      </c>
      <c r="D336" s="52" t="s">
        <v>823</v>
      </c>
      <c r="E336" s="21" t="s">
        <v>824</v>
      </c>
      <c r="F336" s="21"/>
      <c r="G336" s="22" t="s">
        <v>10</v>
      </c>
      <c r="H336" s="23">
        <v>25625.49</v>
      </c>
      <c r="I336" s="23">
        <v>25525.469999999998</v>
      </c>
      <c r="J336" s="45">
        <f t="shared" si="6"/>
        <v>0.99609685512355062</v>
      </c>
    </row>
    <row r="337" spans="1:10" s="14" customFormat="1">
      <c r="A337" s="32"/>
      <c r="C337" s="22" t="s">
        <v>825</v>
      </c>
      <c r="D337" s="52" t="s">
        <v>826</v>
      </c>
      <c r="E337" s="21" t="s">
        <v>827</v>
      </c>
      <c r="F337" s="21"/>
      <c r="G337" s="22" t="s">
        <v>10</v>
      </c>
      <c r="H337" s="23">
        <v>102899.71</v>
      </c>
      <c r="I337" s="23">
        <v>87628.840000000011</v>
      </c>
      <c r="J337" s="24">
        <f t="shared" si="6"/>
        <v>0.85159462548533915</v>
      </c>
    </row>
    <row r="338" spans="1:10" s="14" customFormat="1">
      <c r="A338" s="32"/>
      <c r="C338" s="22" t="s">
        <v>828</v>
      </c>
      <c r="D338" s="52" t="s">
        <v>829</v>
      </c>
      <c r="E338" s="21" t="s">
        <v>830</v>
      </c>
      <c r="F338" s="21"/>
      <c r="G338" s="22" t="s">
        <v>10</v>
      </c>
      <c r="H338" s="23">
        <v>34543.980000000003</v>
      </c>
      <c r="I338" s="23">
        <v>30073.690000000002</v>
      </c>
      <c r="J338" s="45">
        <f t="shared" si="6"/>
        <v>0.87059134471476651</v>
      </c>
    </row>
    <row r="339" spans="1:10" s="14" customFormat="1" ht="30">
      <c r="A339" s="32"/>
      <c r="C339" s="22" t="s">
        <v>831</v>
      </c>
      <c r="D339" s="52" t="s">
        <v>832</v>
      </c>
      <c r="E339" s="21" t="s">
        <v>833</v>
      </c>
      <c r="F339" s="21"/>
      <c r="G339" s="22" t="s">
        <v>10</v>
      </c>
      <c r="H339" s="23">
        <v>47221.8</v>
      </c>
      <c r="I339" s="23">
        <v>34601.320000000007</v>
      </c>
      <c r="J339" s="45">
        <f t="shared" si="6"/>
        <v>0.7327403868552238</v>
      </c>
    </row>
    <row r="340" spans="1:10" s="14" customFormat="1" ht="45">
      <c r="A340" s="32"/>
      <c r="C340" s="22" t="s">
        <v>834</v>
      </c>
      <c r="D340" s="52" t="s">
        <v>835</v>
      </c>
      <c r="E340" s="21" t="s">
        <v>836</v>
      </c>
      <c r="F340" s="21"/>
      <c r="G340" s="22" t="s">
        <v>10</v>
      </c>
      <c r="H340" s="23">
        <v>23800.2</v>
      </c>
      <c r="I340" s="23">
        <v>23040.019999999997</v>
      </c>
      <c r="J340" s="24">
        <f t="shared" si="6"/>
        <v>0.96805993226947651</v>
      </c>
    </row>
    <row r="341" spans="1:10" s="14" customFormat="1" ht="30">
      <c r="A341" s="32"/>
      <c r="C341" s="22" t="s">
        <v>837</v>
      </c>
      <c r="D341" s="52" t="s">
        <v>838</v>
      </c>
      <c r="E341" s="21" t="s">
        <v>839</v>
      </c>
      <c r="F341" s="21"/>
      <c r="G341" s="22" t="s">
        <v>10</v>
      </c>
      <c r="H341" s="23">
        <v>45800.06</v>
      </c>
      <c r="I341" s="23">
        <v>44450.060000000005</v>
      </c>
      <c r="J341" s="45">
        <f t="shared" si="6"/>
        <v>0.97052405608202275</v>
      </c>
    </row>
    <row r="342" spans="1:10" s="14" customFormat="1">
      <c r="A342" s="32"/>
      <c r="C342" s="22" t="s">
        <v>840</v>
      </c>
      <c r="D342" s="52" t="s">
        <v>814</v>
      </c>
      <c r="E342" s="21" t="s">
        <v>841</v>
      </c>
      <c r="F342" s="21"/>
      <c r="G342" s="22" t="s">
        <v>10</v>
      </c>
      <c r="H342" s="23">
        <v>23026.21</v>
      </c>
      <c r="I342" s="23">
        <v>21872.629999999997</v>
      </c>
      <c r="J342" s="45">
        <f t="shared" si="6"/>
        <v>0.94990143840432262</v>
      </c>
    </row>
    <row r="343" spans="1:10" s="14" customFormat="1">
      <c r="A343" s="32"/>
      <c r="C343" s="22" t="s">
        <v>842</v>
      </c>
      <c r="D343" s="52" t="s">
        <v>46</v>
      </c>
      <c r="E343" s="21" t="s">
        <v>47</v>
      </c>
      <c r="F343" s="21"/>
      <c r="G343" s="22" t="s">
        <v>10</v>
      </c>
      <c r="H343" s="23">
        <v>25851.3</v>
      </c>
      <c r="I343" s="23">
        <v>0</v>
      </c>
      <c r="J343" s="24">
        <f t="shared" si="6"/>
        <v>0</v>
      </c>
    </row>
    <row r="344" spans="1:10" s="29" customFormat="1" ht="36.75" customHeight="1">
      <c r="A344" s="25" t="s">
        <v>49</v>
      </c>
      <c r="B344" s="14"/>
      <c r="C344" s="26">
        <v>11</v>
      </c>
      <c r="D344" s="27" t="s">
        <v>843</v>
      </c>
      <c r="E344" s="27">
        <v>750</v>
      </c>
      <c r="F344" s="27">
        <v>75018</v>
      </c>
      <c r="G344" s="15" t="s">
        <v>49</v>
      </c>
      <c r="H344" s="28">
        <f>SUM(H345:H346)</f>
        <v>3600000</v>
      </c>
      <c r="I344" s="28">
        <f>SUM(I345:I346)</f>
        <v>3357017.33</v>
      </c>
      <c r="J344" s="18">
        <f t="shared" si="6"/>
        <v>0.93250481388888895</v>
      </c>
    </row>
    <row r="345" spans="1:10" s="29" customFormat="1" ht="36.75" customHeight="1">
      <c r="A345" s="13" t="s">
        <v>10</v>
      </c>
      <c r="C345" s="26"/>
      <c r="D345" s="27"/>
      <c r="E345" s="27"/>
      <c r="F345" s="27"/>
      <c r="G345" s="15" t="s">
        <v>10</v>
      </c>
      <c r="H345" s="17">
        <f>+H348</f>
        <v>3600000</v>
      </c>
      <c r="I345" s="17">
        <f>+I348</f>
        <v>3357017.33</v>
      </c>
      <c r="J345" s="30">
        <f t="shared" si="6"/>
        <v>0.93250481388888895</v>
      </c>
    </row>
    <row r="346" spans="1:10" s="29" customFormat="1" ht="36.75" customHeight="1">
      <c r="A346" s="31" t="str">
        <f>+G346</f>
        <v>środki funduszy strukturalnych</v>
      </c>
      <c r="C346" s="26"/>
      <c r="D346" s="27"/>
      <c r="E346" s="27"/>
      <c r="F346" s="27"/>
      <c r="G346" s="15" t="s">
        <v>50</v>
      </c>
      <c r="H346" s="17">
        <f>+H349</f>
        <v>0</v>
      </c>
      <c r="I346" s="17">
        <f>+I349</f>
        <v>0</v>
      </c>
      <c r="J346" s="30">
        <f t="shared" si="6"/>
        <v>0</v>
      </c>
    </row>
    <row r="347" spans="1:10" s="14" customFormat="1" ht="15.75">
      <c r="A347" s="32"/>
      <c r="C347" s="57" t="s">
        <v>844</v>
      </c>
      <c r="D347" s="58" t="s">
        <v>845</v>
      </c>
      <c r="E347" s="58" t="s">
        <v>47</v>
      </c>
      <c r="F347" s="58"/>
      <c r="G347" s="37" t="s">
        <v>49</v>
      </c>
      <c r="H347" s="38">
        <f>SUM(H348:H349)</f>
        <v>3600000</v>
      </c>
      <c r="I347" s="38">
        <f>SUM(I348:I349)</f>
        <v>3357017.33</v>
      </c>
      <c r="J347" s="24">
        <f t="shared" si="6"/>
        <v>0.93250481388888895</v>
      </c>
    </row>
    <row r="348" spans="1:10" s="14" customFormat="1">
      <c r="A348" s="32"/>
      <c r="C348" s="57"/>
      <c r="D348" s="58"/>
      <c r="E348" s="58"/>
      <c r="F348" s="58"/>
      <c r="G348" s="22" t="s">
        <v>10</v>
      </c>
      <c r="H348" s="44">
        <v>3600000</v>
      </c>
      <c r="I348" s="44">
        <f>2853464.72+503552.61</f>
        <v>3357017.33</v>
      </c>
      <c r="J348" s="24">
        <f t="shared" si="6"/>
        <v>0.93250481388888895</v>
      </c>
    </row>
    <row r="349" spans="1:10" s="14" customFormat="1">
      <c r="A349" s="32"/>
      <c r="C349" s="57"/>
      <c r="D349" s="58"/>
      <c r="E349" s="58"/>
      <c r="F349" s="58"/>
      <c r="G349" s="22" t="s">
        <v>50</v>
      </c>
      <c r="H349" s="44"/>
      <c r="I349" s="44"/>
      <c r="J349" s="24">
        <f t="shared" si="6"/>
        <v>0</v>
      </c>
    </row>
    <row r="350" spans="1:10" s="29" customFormat="1" ht="36.75" customHeight="1">
      <c r="A350" s="25" t="s">
        <v>49</v>
      </c>
      <c r="B350" s="14"/>
      <c r="C350" s="26">
        <v>12</v>
      </c>
      <c r="D350" s="27" t="s">
        <v>846</v>
      </c>
      <c r="E350" s="27">
        <v>750</v>
      </c>
      <c r="F350" s="27">
        <v>75018</v>
      </c>
      <c r="G350" s="15" t="s">
        <v>49</v>
      </c>
      <c r="H350" s="28">
        <f>SUM(H351:H352)</f>
        <v>128928</v>
      </c>
      <c r="I350" s="28">
        <f>SUM(I351:I352)</f>
        <v>0</v>
      </c>
      <c r="J350" s="18">
        <f t="shared" si="6"/>
        <v>0</v>
      </c>
    </row>
    <row r="351" spans="1:10" s="29" customFormat="1" ht="36.75" customHeight="1">
      <c r="A351" s="13" t="s">
        <v>10</v>
      </c>
      <c r="C351" s="26"/>
      <c r="D351" s="27"/>
      <c r="E351" s="27"/>
      <c r="F351" s="27"/>
      <c r="G351" s="15" t="s">
        <v>10</v>
      </c>
      <c r="H351" s="17">
        <f>+H354</f>
        <v>0</v>
      </c>
      <c r="I351" s="17">
        <f>+I354</f>
        <v>0</v>
      </c>
      <c r="J351" s="30">
        <f t="shared" si="6"/>
        <v>0</v>
      </c>
    </row>
    <row r="352" spans="1:10" s="29" customFormat="1" ht="36.75" customHeight="1">
      <c r="A352" s="31" t="str">
        <f>+G352</f>
        <v>środki funduszy strukturalnych</v>
      </c>
      <c r="C352" s="26"/>
      <c r="D352" s="27"/>
      <c r="E352" s="27"/>
      <c r="F352" s="27"/>
      <c r="G352" s="15" t="s">
        <v>50</v>
      </c>
      <c r="H352" s="17">
        <f>+H355</f>
        <v>128928</v>
      </c>
      <c r="I352" s="17">
        <f>+I355</f>
        <v>0</v>
      </c>
      <c r="J352" s="30">
        <f t="shared" si="6"/>
        <v>0</v>
      </c>
    </row>
    <row r="353" spans="1:10" s="14" customFormat="1" ht="39.75" customHeight="1">
      <c r="A353" s="32"/>
      <c r="C353" s="57" t="s">
        <v>847</v>
      </c>
      <c r="D353" s="58" t="s">
        <v>848</v>
      </c>
      <c r="E353" s="58" t="s">
        <v>47</v>
      </c>
      <c r="F353" s="58"/>
      <c r="G353" s="37" t="s">
        <v>49</v>
      </c>
      <c r="H353" s="38">
        <f>SUM(H354:H355)</f>
        <v>128928</v>
      </c>
      <c r="I353" s="38">
        <f>SUM(I354:I355)</f>
        <v>0</v>
      </c>
      <c r="J353" s="24">
        <f t="shared" si="6"/>
        <v>0</v>
      </c>
    </row>
    <row r="354" spans="1:10" s="14" customFormat="1" ht="39.75" customHeight="1">
      <c r="A354" s="32"/>
      <c r="C354" s="57"/>
      <c r="D354" s="58"/>
      <c r="E354" s="58"/>
      <c r="F354" s="58"/>
      <c r="G354" s="22" t="s">
        <v>10</v>
      </c>
      <c r="H354" s="44"/>
      <c r="I354" s="44"/>
      <c r="J354" s="24">
        <f t="shared" si="6"/>
        <v>0</v>
      </c>
    </row>
    <row r="355" spans="1:10" s="14" customFormat="1" ht="39.75" customHeight="1">
      <c r="A355" s="32"/>
      <c r="C355" s="57"/>
      <c r="D355" s="58"/>
      <c r="E355" s="58"/>
      <c r="F355" s="58"/>
      <c r="G355" s="22" t="s">
        <v>50</v>
      </c>
      <c r="H355" s="44">
        <v>128928</v>
      </c>
      <c r="I355" s="44"/>
      <c r="J355" s="24">
        <f t="shared" si="6"/>
        <v>0</v>
      </c>
    </row>
    <row r="356" spans="1:10" s="29" customFormat="1" ht="36.75" customHeight="1">
      <c r="A356" s="13" t="s">
        <v>10</v>
      </c>
      <c r="B356" s="14"/>
      <c r="C356" s="15">
        <v>13</v>
      </c>
      <c r="D356" s="16" t="s">
        <v>849</v>
      </c>
      <c r="E356" s="16">
        <v>801</v>
      </c>
      <c r="F356" s="16">
        <v>80104</v>
      </c>
      <c r="G356" s="15" t="s">
        <v>10</v>
      </c>
      <c r="H356" s="17">
        <f>SUM(H357:H373)</f>
        <v>1139842</v>
      </c>
      <c r="I356" s="17">
        <f>SUM(I357:I373)</f>
        <v>982343.92000000016</v>
      </c>
      <c r="J356" s="30">
        <f>IF(H356=0,0,I356/H356)</f>
        <v>0.86182463885345528</v>
      </c>
    </row>
    <row r="357" spans="1:10" s="14" customFormat="1">
      <c r="A357" s="32"/>
      <c r="C357" s="22" t="s">
        <v>850</v>
      </c>
      <c r="D357" s="20" t="s">
        <v>851</v>
      </c>
      <c r="E357" s="21" t="s">
        <v>852</v>
      </c>
      <c r="F357" s="21"/>
      <c r="G357" s="22" t="s">
        <v>10</v>
      </c>
      <c r="H357" s="23">
        <v>37979.46</v>
      </c>
      <c r="I357" s="23">
        <v>37979.46</v>
      </c>
      <c r="J357" s="24">
        <f t="shared" ref="J357:J373" si="7">IF(H357=0,0,I357/H357)</f>
        <v>1</v>
      </c>
    </row>
    <row r="358" spans="1:10" s="14" customFormat="1" ht="30">
      <c r="A358" s="32"/>
      <c r="C358" s="22" t="s">
        <v>853</v>
      </c>
      <c r="D358" s="20" t="s">
        <v>854</v>
      </c>
      <c r="E358" s="21" t="s">
        <v>855</v>
      </c>
      <c r="F358" s="21"/>
      <c r="G358" s="22" t="s">
        <v>10</v>
      </c>
      <c r="H358" s="23">
        <v>83952.15</v>
      </c>
      <c r="I358" s="23">
        <v>77937.75</v>
      </c>
      <c r="J358" s="24">
        <f t="shared" si="7"/>
        <v>0.92835919032448844</v>
      </c>
    </row>
    <row r="359" spans="1:10" s="14" customFormat="1">
      <c r="A359" s="32"/>
      <c r="C359" s="22" t="s">
        <v>856</v>
      </c>
      <c r="D359" s="20" t="s">
        <v>857</v>
      </c>
      <c r="E359" s="21" t="s">
        <v>858</v>
      </c>
      <c r="F359" s="21"/>
      <c r="G359" s="22" t="s">
        <v>10</v>
      </c>
      <c r="H359" s="23">
        <v>27890.35</v>
      </c>
      <c r="I359" s="23">
        <v>24601.309999999998</v>
      </c>
      <c r="J359" s="24">
        <f t="shared" si="7"/>
        <v>0.88207247309553305</v>
      </c>
    </row>
    <row r="360" spans="1:10" s="14" customFormat="1" ht="30">
      <c r="A360" s="32"/>
      <c r="C360" s="22" t="s">
        <v>859</v>
      </c>
      <c r="D360" s="20" t="s">
        <v>860</v>
      </c>
      <c r="E360" s="21" t="s">
        <v>861</v>
      </c>
      <c r="F360" s="21"/>
      <c r="G360" s="22" t="s">
        <v>10</v>
      </c>
      <c r="H360" s="23">
        <v>38526</v>
      </c>
      <c r="I360" s="23">
        <v>36075.740000000005</v>
      </c>
      <c r="J360" s="24">
        <f t="shared" si="7"/>
        <v>0.93639983387841985</v>
      </c>
    </row>
    <row r="361" spans="1:10" s="14" customFormat="1">
      <c r="A361" s="32"/>
      <c r="C361" s="22" t="s">
        <v>862</v>
      </c>
      <c r="D361" s="20" t="s">
        <v>863</v>
      </c>
      <c r="E361" s="21" t="s">
        <v>864</v>
      </c>
      <c r="F361" s="21"/>
      <c r="G361" s="22" t="s">
        <v>10</v>
      </c>
      <c r="H361" s="23">
        <v>27407.5</v>
      </c>
      <c r="I361" s="23">
        <v>27407.5</v>
      </c>
      <c r="J361" s="24">
        <f t="shared" si="7"/>
        <v>1</v>
      </c>
    </row>
    <row r="362" spans="1:10" s="14" customFormat="1" ht="30">
      <c r="A362" s="32"/>
      <c r="C362" s="22" t="s">
        <v>865</v>
      </c>
      <c r="D362" s="20" t="s">
        <v>866</v>
      </c>
      <c r="E362" s="21" t="s">
        <v>867</v>
      </c>
      <c r="F362" s="21"/>
      <c r="G362" s="22" t="s">
        <v>10</v>
      </c>
      <c r="H362" s="23">
        <v>146673.43</v>
      </c>
      <c r="I362" s="23">
        <v>143832.66999999998</v>
      </c>
      <c r="J362" s="24">
        <f t="shared" si="7"/>
        <v>0.98063207494363491</v>
      </c>
    </row>
    <row r="363" spans="1:10" s="14" customFormat="1">
      <c r="A363" s="32"/>
      <c r="C363" s="22" t="s">
        <v>868</v>
      </c>
      <c r="D363" s="20" t="s">
        <v>869</v>
      </c>
      <c r="E363" s="21" t="s">
        <v>870</v>
      </c>
      <c r="F363" s="21"/>
      <c r="G363" s="22" t="s">
        <v>10</v>
      </c>
      <c r="H363" s="23">
        <v>27009.03</v>
      </c>
      <c r="I363" s="23">
        <v>27009.03</v>
      </c>
      <c r="J363" s="24">
        <f t="shared" si="7"/>
        <v>1</v>
      </c>
    </row>
    <row r="364" spans="1:10" s="14" customFormat="1" ht="30">
      <c r="A364" s="32"/>
      <c r="C364" s="22" t="s">
        <v>871</v>
      </c>
      <c r="D364" s="20" t="s">
        <v>872</v>
      </c>
      <c r="E364" s="21" t="s">
        <v>873</v>
      </c>
      <c r="F364" s="21"/>
      <c r="G364" s="22" t="s">
        <v>10</v>
      </c>
      <c r="H364" s="23">
        <v>164155.97</v>
      </c>
      <c r="I364" s="23">
        <v>93684.55</v>
      </c>
      <c r="J364" s="24">
        <f t="shared" si="7"/>
        <v>0.57070449524315203</v>
      </c>
    </row>
    <row r="365" spans="1:10" s="14" customFormat="1" ht="45">
      <c r="A365" s="32"/>
      <c r="C365" s="22" t="s">
        <v>874</v>
      </c>
      <c r="D365" s="20" t="s">
        <v>875</v>
      </c>
      <c r="E365" s="21" t="s">
        <v>876</v>
      </c>
      <c r="F365" s="21"/>
      <c r="G365" s="22" t="s">
        <v>10</v>
      </c>
      <c r="H365" s="23">
        <v>62270.65</v>
      </c>
      <c r="I365" s="23">
        <v>48683.21</v>
      </c>
      <c r="J365" s="24">
        <f t="shared" si="7"/>
        <v>0.78180025421285948</v>
      </c>
    </row>
    <row r="366" spans="1:10" s="14" customFormat="1" ht="30">
      <c r="A366" s="32"/>
      <c r="C366" s="22" t="s">
        <v>877</v>
      </c>
      <c r="D366" s="20" t="s">
        <v>878</v>
      </c>
      <c r="E366" s="21" t="s">
        <v>879</v>
      </c>
      <c r="F366" s="21"/>
      <c r="G366" s="22" t="s">
        <v>10</v>
      </c>
      <c r="H366" s="23">
        <v>22129.5</v>
      </c>
      <c r="I366" s="23">
        <v>20806.68</v>
      </c>
      <c r="J366" s="24">
        <f t="shared" si="7"/>
        <v>0.94022368331864703</v>
      </c>
    </row>
    <row r="367" spans="1:10" s="14" customFormat="1" ht="45">
      <c r="A367" s="32"/>
      <c r="C367" s="22" t="s">
        <v>880</v>
      </c>
      <c r="D367" s="20" t="s">
        <v>881</v>
      </c>
      <c r="E367" s="21" t="s">
        <v>882</v>
      </c>
      <c r="F367" s="21"/>
      <c r="G367" s="22" t="s">
        <v>10</v>
      </c>
      <c r="H367" s="23">
        <v>153139</v>
      </c>
      <c r="I367" s="23">
        <v>107750.64000000001</v>
      </c>
      <c r="J367" s="24">
        <f t="shared" si="7"/>
        <v>0.70361331861903242</v>
      </c>
    </row>
    <row r="368" spans="1:10" s="14" customFormat="1" ht="30">
      <c r="A368" s="32"/>
      <c r="C368" s="22" t="s">
        <v>883</v>
      </c>
      <c r="D368" s="20" t="s">
        <v>878</v>
      </c>
      <c r="E368" s="21" t="s">
        <v>884</v>
      </c>
      <c r="F368" s="21"/>
      <c r="G368" s="22" t="s">
        <v>10</v>
      </c>
      <c r="H368" s="23">
        <v>23617.5</v>
      </c>
      <c r="I368" s="23">
        <v>22311.17</v>
      </c>
      <c r="J368" s="24">
        <f t="shared" si="7"/>
        <v>0.94468804911612148</v>
      </c>
    </row>
    <row r="369" spans="1:10" s="14" customFormat="1" ht="30">
      <c r="A369" s="32"/>
      <c r="C369" s="22" t="s">
        <v>885</v>
      </c>
      <c r="D369" s="20" t="s">
        <v>878</v>
      </c>
      <c r="E369" s="21" t="s">
        <v>886</v>
      </c>
      <c r="F369" s="21"/>
      <c r="G369" s="22" t="s">
        <v>10</v>
      </c>
      <c r="H369" s="23">
        <v>24027.5</v>
      </c>
      <c r="I369" s="23">
        <v>22957.02</v>
      </c>
      <c r="J369" s="24">
        <f t="shared" si="7"/>
        <v>0.95544771615856827</v>
      </c>
    </row>
    <row r="370" spans="1:10" s="14" customFormat="1" ht="30">
      <c r="A370" s="32"/>
      <c r="C370" s="22" t="s">
        <v>887</v>
      </c>
      <c r="D370" s="20" t="s">
        <v>888</v>
      </c>
      <c r="E370" s="21" t="s">
        <v>889</v>
      </c>
      <c r="F370" s="21"/>
      <c r="G370" s="22" t="s">
        <v>10</v>
      </c>
      <c r="H370" s="23">
        <v>70555.710000000006</v>
      </c>
      <c r="I370" s="23">
        <v>67963.260000000009</v>
      </c>
      <c r="J370" s="24">
        <f t="shared" si="7"/>
        <v>0.96325669460345598</v>
      </c>
    </row>
    <row r="371" spans="1:10" s="14" customFormat="1" ht="30">
      <c r="A371" s="32"/>
      <c r="C371" s="22" t="s">
        <v>890</v>
      </c>
      <c r="D371" s="20" t="s">
        <v>891</v>
      </c>
      <c r="E371" s="21" t="s">
        <v>892</v>
      </c>
      <c r="F371" s="21"/>
      <c r="G371" s="22" t="s">
        <v>10</v>
      </c>
      <c r="H371" s="23">
        <v>20586</v>
      </c>
      <c r="I371" s="23">
        <v>18319.099999999999</v>
      </c>
      <c r="J371" s="24">
        <f t="shared" si="7"/>
        <v>0.88988147284562313</v>
      </c>
    </row>
    <row r="372" spans="1:10" s="14" customFormat="1">
      <c r="A372" s="32"/>
      <c r="C372" s="22" t="s">
        <v>893</v>
      </c>
      <c r="D372" s="20" t="s">
        <v>894</v>
      </c>
      <c r="E372" s="21" t="s">
        <v>895</v>
      </c>
      <c r="F372" s="21"/>
      <c r="G372" s="22" t="s">
        <v>10</v>
      </c>
      <c r="H372" s="23">
        <v>205024.83</v>
      </c>
      <c r="I372" s="23">
        <v>205024.83000000002</v>
      </c>
      <c r="J372" s="24">
        <f t="shared" si="7"/>
        <v>1.0000000000000002</v>
      </c>
    </row>
    <row r="373" spans="1:10" s="14" customFormat="1">
      <c r="A373" s="32"/>
      <c r="C373" s="22" t="s">
        <v>896</v>
      </c>
      <c r="D373" s="20" t="s">
        <v>46</v>
      </c>
      <c r="E373" s="21" t="s">
        <v>47</v>
      </c>
      <c r="F373" s="21"/>
      <c r="G373" s="22" t="s">
        <v>10</v>
      </c>
      <c r="H373" s="23">
        <v>4897.42</v>
      </c>
      <c r="I373" s="23">
        <v>0</v>
      </c>
      <c r="J373" s="24">
        <f t="shared" si="7"/>
        <v>0</v>
      </c>
    </row>
    <row r="374" spans="1:10" s="29" customFormat="1" ht="36.75" customHeight="1">
      <c r="A374" s="13" t="s">
        <v>10</v>
      </c>
      <c r="B374" s="14"/>
      <c r="C374" s="15">
        <v>14</v>
      </c>
      <c r="D374" s="16" t="s">
        <v>897</v>
      </c>
      <c r="E374" s="16">
        <v>801</v>
      </c>
      <c r="F374" s="16">
        <v>80140</v>
      </c>
      <c r="G374" s="15" t="s">
        <v>10</v>
      </c>
      <c r="H374" s="17">
        <f>SUM(H375:H392)</f>
        <v>868529.00000000012</v>
      </c>
      <c r="I374" s="17">
        <f>SUM(I375:I392)</f>
        <v>743205.17</v>
      </c>
      <c r="J374" s="30">
        <f>IF(H374=0,0,I374/H374)</f>
        <v>0.85570564713440767</v>
      </c>
    </row>
    <row r="375" spans="1:10" s="14" customFormat="1" ht="60">
      <c r="A375" s="32"/>
      <c r="C375" s="22" t="s">
        <v>898</v>
      </c>
      <c r="D375" s="52" t="s">
        <v>899</v>
      </c>
      <c r="E375" s="21" t="s">
        <v>900</v>
      </c>
      <c r="F375" s="21"/>
      <c r="G375" s="22" t="s">
        <v>10</v>
      </c>
      <c r="H375" s="23">
        <v>40883.760000000002</v>
      </c>
      <c r="I375" s="23">
        <v>35896.21</v>
      </c>
      <c r="J375" s="24">
        <f t="shared" ref="J375:J407" si="8">IF(H375=0,0,I375/H375)</f>
        <v>0.87800657278097705</v>
      </c>
    </row>
    <row r="376" spans="1:10" s="14" customFormat="1">
      <c r="A376" s="32"/>
      <c r="C376" s="22" t="s">
        <v>901</v>
      </c>
      <c r="D376" s="52" t="s">
        <v>902</v>
      </c>
      <c r="E376" s="21" t="s">
        <v>903</v>
      </c>
      <c r="F376" s="21"/>
      <c r="G376" s="22" t="s">
        <v>10</v>
      </c>
      <c r="H376" s="23">
        <v>42643.96</v>
      </c>
      <c r="I376" s="23">
        <v>40320.740000000005</v>
      </c>
      <c r="J376" s="24">
        <f t="shared" si="8"/>
        <v>0.94552053796129643</v>
      </c>
    </row>
    <row r="377" spans="1:10" s="14" customFormat="1" ht="30">
      <c r="A377" s="32"/>
      <c r="C377" s="22" t="s">
        <v>904</v>
      </c>
      <c r="D377" s="52" t="s">
        <v>905</v>
      </c>
      <c r="E377" s="21" t="s">
        <v>906</v>
      </c>
      <c r="F377" s="21"/>
      <c r="G377" s="22" t="s">
        <v>10</v>
      </c>
      <c r="H377" s="23">
        <v>37500</v>
      </c>
      <c r="I377" s="23">
        <v>37500</v>
      </c>
      <c r="J377" s="24">
        <f t="shared" si="8"/>
        <v>1</v>
      </c>
    </row>
    <row r="378" spans="1:10" s="14" customFormat="1" ht="75">
      <c r="A378" s="32"/>
      <c r="C378" s="22" t="s">
        <v>907</v>
      </c>
      <c r="D378" s="52" t="s">
        <v>908</v>
      </c>
      <c r="E378" s="21" t="s">
        <v>909</v>
      </c>
      <c r="F378" s="21"/>
      <c r="G378" s="22" t="s">
        <v>10</v>
      </c>
      <c r="H378" s="23">
        <v>78345.78</v>
      </c>
      <c r="I378" s="23">
        <v>76854.33</v>
      </c>
      <c r="J378" s="24">
        <f t="shared" si="8"/>
        <v>0.9809632375859938</v>
      </c>
    </row>
    <row r="379" spans="1:10" s="14" customFormat="1" ht="30">
      <c r="A379" s="32"/>
      <c r="C379" s="22" t="s">
        <v>910</v>
      </c>
      <c r="D379" s="52" t="s">
        <v>911</v>
      </c>
      <c r="E379" s="21" t="s">
        <v>912</v>
      </c>
      <c r="F379" s="21"/>
      <c r="G379" s="22" t="s">
        <v>10</v>
      </c>
      <c r="H379" s="23">
        <v>72161.509999999995</v>
      </c>
      <c r="I379" s="23">
        <v>54363.369999999995</v>
      </c>
      <c r="J379" s="24">
        <f t="shared" si="8"/>
        <v>0.75335687958857844</v>
      </c>
    </row>
    <row r="380" spans="1:10" s="14" customFormat="1" ht="30">
      <c r="A380" s="32"/>
      <c r="C380" s="22" t="s">
        <v>913</v>
      </c>
      <c r="D380" s="52" t="s">
        <v>914</v>
      </c>
      <c r="E380" s="21" t="s">
        <v>915</v>
      </c>
      <c r="F380" s="21"/>
      <c r="G380" s="22" t="s">
        <v>10</v>
      </c>
      <c r="H380" s="23">
        <v>44574.12</v>
      </c>
      <c r="I380" s="23">
        <v>44574.119999999995</v>
      </c>
      <c r="J380" s="24">
        <f t="shared" si="8"/>
        <v>0.99999999999999989</v>
      </c>
    </row>
    <row r="381" spans="1:10" s="14" customFormat="1" ht="30">
      <c r="A381" s="32"/>
      <c r="C381" s="22" t="s">
        <v>916</v>
      </c>
      <c r="D381" s="52" t="s">
        <v>917</v>
      </c>
      <c r="E381" s="21" t="s">
        <v>918</v>
      </c>
      <c r="F381" s="21"/>
      <c r="G381" s="22" t="s">
        <v>10</v>
      </c>
      <c r="H381" s="23">
        <v>22050.92</v>
      </c>
      <c r="I381" s="23">
        <v>18745.52</v>
      </c>
      <c r="J381" s="24">
        <f t="shared" si="8"/>
        <v>0.85010149236403754</v>
      </c>
    </row>
    <row r="382" spans="1:10" s="14" customFormat="1">
      <c r="A382" s="32"/>
      <c r="C382" s="22" t="s">
        <v>919</v>
      </c>
      <c r="D382" s="52" t="s">
        <v>920</v>
      </c>
      <c r="E382" s="21" t="s">
        <v>921</v>
      </c>
      <c r="F382" s="21"/>
      <c r="G382" s="22" t="s">
        <v>10</v>
      </c>
      <c r="H382" s="23">
        <v>19890</v>
      </c>
      <c r="I382" s="23">
        <v>18775.82</v>
      </c>
      <c r="J382" s="24">
        <f t="shared" si="8"/>
        <v>0.94398290598290602</v>
      </c>
    </row>
    <row r="383" spans="1:10" s="14" customFormat="1" ht="75">
      <c r="A383" s="32"/>
      <c r="C383" s="22" t="s">
        <v>922</v>
      </c>
      <c r="D383" s="52" t="s">
        <v>923</v>
      </c>
      <c r="E383" s="21" t="s">
        <v>924</v>
      </c>
      <c r="F383" s="21"/>
      <c r="G383" s="22" t="s">
        <v>10</v>
      </c>
      <c r="H383" s="23">
        <v>16865.7</v>
      </c>
      <c r="I383" s="23">
        <v>14971.35</v>
      </c>
      <c r="J383" s="24">
        <f t="shared" si="8"/>
        <v>0.8876803215994592</v>
      </c>
    </row>
    <row r="384" spans="1:10" s="14" customFormat="1">
      <c r="A384" s="32"/>
      <c r="C384" s="22" t="s">
        <v>925</v>
      </c>
      <c r="D384" s="52" t="s">
        <v>926</v>
      </c>
      <c r="E384" s="21" t="s">
        <v>927</v>
      </c>
      <c r="F384" s="21"/>
      <c r="G384" s="22" t="s">
        <v>10</v>
      </c>
      <c r="H384" s="23">
        <v>35790.6</v>
      </c>
      <c r="I384" s="23">
        <v>35628.61</v>
      </c>
      <c r="J384" s="24">
        <f t="shared" si="8"/>
        <v>0.99547395126094562</v>
      </c>
    </row>
    <row r="385" spans="1:10" s="14" customFormat="1" ht="30">
      <c r="A385" s="32"/>
      <c r="C385" s="22" t="s">
        <v>928</v>
      </c>
      <c r="D385" s="52" t="s">
        <v>929</v>
      </c>
      <c r="E385" s="21" t="s">
        <v>930</v>
      </c>
      <c r="F385" s="21"/>
      <c r="G385" s="22" t="s">
        <v>10</v>
      </c>
      <c r="H385" s="23">
        <v>197173.17</v>
      </c>
      <c r="I385" s="23">
        <v>165747.44999999998</v>
      </c>
      <c r="J385" s="24">
        <f t="shared" si="8"/>
        <v>0.84061868052331856</v>
      </c>
    </row>
    <row r="386" spans="1:10" s="14" customFormat="1">
      <c r="A386" s="32"/>
      <c r="C386" s="22" t="s">
        <v>931</v>
      </c>
      <c r="D386" s="52" t="s">
        <v>932</v>
      </c>
      <c r="E386" s="21" t="s">
        <v>933</v>
      </c>
      <c r="F386" s="21"/>
      <c r="G386" s="22" t="s">
        <v>10</v>
      </c>
      <c r="H386" s="23">
        <v>76110.259999999995</v>
      </c>
      <c r="I386" s="23">
        <v>62476.380000000005</v>
      </c>
      <c r="J386" s="24">
        <f t="shared" si="8"/>
        <v>0.82086672677244843</v>
      </c>
    </row>
    <row r="387" spans="1:10" s="14" customFormat="1" ht="60">
      <c r="A387" s="32"/>
      <c r="C387" s="22" t="s">
        <v>934</v>
      </c>
      <c r="D387" s="52" t="s">
        <v>935</v>
      </c>
      <c r="E387" s="21" t="s">
        <v>936</v>
      </c>
      <c r="F387" s="21"/>
      <c r="G387" s="22" t="s">
        <v>10</v>
      </c>
      <c r="H387" s="23">
        <v>34329.54</v>
      </c>
      <c r="I387" s="23">
        <v>29308.34</v>
      </c>
      <c r="J387" s="24">
        <f t="shared" si="8"/>
        <v>0.85373529619097721</v>
      </c>
    </row>
    <row r="388" spans="1:10" s="14" customFormat="1" ht="45">
      <c r="A388" s="32"/>
      <c r="C388" s="22" t="s">
        <v>937</v>
      </c>
      <c r="D388" s="52" t="s">
        <v>938</v>
      </c>
      <c r="E388" s="21" t="s">
        <v>939</v>
      </c>
      <c r="F388" s="21"/>
      <c r="G388" s="22" t="s">
        <v>10</v>
      </c>
      <c r="H388" s="23">
        <v>64462.17</v>
      </c>
      <c r="I388" s="23">
        <v>54462.17</v>
      </c>
      <c r="J388" s="24">
        <f t="shared" si="8"/>
        <v>0.84487025491074841</v>
      </c>
    </row>
    <row r="389" spans="1:10" s="14" customFormat="1" ht="30">
      <c r="A389" s="32"/>
      <c r="C389" s="22" t="s">
        <v>940</v>
      </c>
      <c r="D389" s="52" t="s">
        <v>941</v>
      </c>
      <c r="E389" s="21" t="s">
        <v>942</v>
      </c>
      <c r="F389" s="21"/>
      <c r="G389" s="22" t="s">
        <v>10</v>
      </c>
      <c r="H389" s="23">
        <v>29811.51</v>
      </c>
      <c r="I389" s="23">
        <v>29742.51</v>
      </c>
      <c r="J389" s="24">
        <f t="shared" si="8"/>
        <v>0.99768545773092343</v>
      </c>
    </row>
    <row r="390" spans="1:10" s="14" customFormat="1">
      <c r="A390" s="32"/>
      <c r="C390" s="22" t="s">
        <v>943</v>
      </c>
      <c r="D390" s="52" t="s">
        <v>944</v>
      </c>
      <c r="E390" s="21" t="s">
        <v>945</v>
      </c>
      <c r="F390" s="21"/>
      <c r="G390" s="22" t="s">
        <v>10</v>
      </c>
      <c r="H390" s="23">
        <v>3681.26</v>
      </c>
      <c r="I390" s="23">
        <v>3348.36</v>
      </c>
      <c r="J390" s="24">
        <f t="shared" si="8"/>
        <v>0.90956900626415949</v>
      </c>
    </row>
    <row r="391" spans="1:10" s="14" customFormat="1" ht="30">
      <c r="A391" s="32"/>
      <c r="C391" s="22" t="s">
        <v>946</v>
      </c>
      <c r="D391" s="52" t="s">
        <v>947</v>
      </c>
      <c r="E391" s="21" t="s">
        <v>948</v>
      </c>
      <c r="F391" s="21"/>
      <c r="G391" s="22" t="s">
        <v>10</v>
      </c>
      <c r="H391" s="23">
        <v>21561</v>
      </c>
      <c r="I391" s="23">
        <v>20489.89</v>
      </c>
      <c r="J391" s="24">
        <f t="shared" si="8"/>
        <v>0.95032187746393948</v>
      </c>
    </row>
    <row r="392" spans="1:10" s="14" customFormat="1">
      <c r="A392" s="32"/>
      <c r="C392" s="22" t="s">
        <v>949</v>
      </c>
      <c r="D392" s="52" t="s">
        <v>46</v>
      </c>
      <c r="E392" s="21" t="s">
        <v>47</v>
      </c>
      <c r="F392" s="21"/>
      <c r="G392" s="22" t="s">
        <v>10</v>
      </c>
      <c r="H392" s="23">
        <v>30693.74</v>
      </c>
      <c r="I392" s="23">
        <v>0</v>
      </c>
      <c r="J392" s="24">
        <f t="shared" si="8"/>
        <v>0</v>
      </c>
    </row>
    <row r="393" spans="1:10" s="29" customFormat="1" ht="15.75">
      <c r="A393" s="13" t="s">
        <v>10</v>
      </c>
      <c r="B393" s="14"/>
      <c r="C393" s="15">
        <v>15</v>
      </c>
      <c r="D393" s="16" t="s">
        <v>950</v>
      </c>
      <c r="E393" s="16">
        <v>801</v>
      </c>
      <c r="F393" s="16">
        <v>80146</v>
      </c>
      <c r="G393" s="15" t="s">
        <v>805</v>
      </c>
      <c r="H393" s="28">
        <f>SUM(H394:H400)</f>
        <v>152037</v>
      </c>
      <c r="I393" s="28">
        <f>SUM(I394:I400)</f>
        <v>95505.310000000012</v>
      </c>
      <c r="J393" s="18">
        <f t="shared" si="8"/>
        <v>0.6281714977275269</v>
      </c>
    </row>
    <row r="394" spans="1:10" s="14" customFormat="1">
      <c r="A394" s="32"/>
      <c r="C394" s="22" t="s">
        <v>951</v>
      </c>
      <c r="D394" s="52" t="s">
        <v>952</v>
      </c>
      <c r="E394" s="21" t="s">
        <v>953</v>
      </c>
      <c r="F394" s="21"/>
      <c r="G394" s="56" t="s">
        <v>805</v>
      </c>
      <c r="H394" s="23">
        <v>3218.58</v>
      </c>
      <c r="I394" s="23">
        <v>3218.58</v>
      </c>
      <c r="J394" s="24">
        <f t="shared" si="8"/>
        <v>1</v>
      </c>
    </row>
    <row r="395" spans="1:10" s="14" customFormat="1">
      <c r="A395" s="32"/>
      <c r="C395" s="22" t="s">
        <v>954</v>
      </c>
      <c r="D395" s="52" t="s">
        <v>91</v>
      </c>
      <c r="E395" s="21" t="s">
        <v>955</v>
      </c>
      <c r="F395" s="21"/>
      <c r="G395" s="56" t="s">
        <v>805</v>
      </c>
      <c r="H395" s="23">
        <v>15000</v>
      </c>
      <c r="I395" s="23">
        <v>15000</v>
      </c>
      <c r="J395" s="45">
        <f t="shared" si="8"/>
        <v>1</v>
      </c>
    </row>
    <row r="396" spans="1:10" s="14" customFormat="1" ht="30">
      <c r="A396" s="32"/>
      <c r="C396" s="22" t="s">
        <v>956</v>
      </c>
      <c r="D396" s="52" t="s">
        <v>957</v>
      </c>
      <c r="E396" s="21" t="s">
        <v>958</v>
      </c>
      <c r="F396" s="21"/>
      <c r="G396" s="56" t="s">
        <v>805</v>
      </c>
      <c r="H396" s="23">
        <v>15000</v>
      </c>
      <c r="I396" s="23">
        <v>15000</v>
      </c>
      <c r="J396" s="45">
        <f t="shared" si="8"/>
        <v>1</v>
      </c>
    </row>
    <row r="397" spans="1:10" s="14" customFormat="1" ht="30">
      <c r="A397" s="32"/>
      <c r="C397" s="22" t="s">
        <v>959</v>
      </c>
      <c r="D397" s="52" t="s">
        <v>957</v>
      </c>
      <c r="E397" s="21" t="s">
        <v>960</v>
      </c>
      <c r="F397" s="21"/>
      <c r="G397" s="56" t="s">
        <v>805</v>
      </c>
      <c r="H397" s="23">
        <v>15000</v>
      </c>
      <c r="I397" s="23">
        <v>15000</v>
      </c>
      <c r="J397" s="24">
        <f t="shared" si="8"/>
        <v>1</v>
      </c>
    </row>
    <row r="398" spans="1:10" s="14" customFormat="1" ht="30">
      <c r="A398" s="32"/>
      <c r="C398" s="22" t="s">
        <v>961</v>
      </c>
      <c r="D398" s="52" t="s">
        <v>962</v>
      </c>
      <c r="E398" s="21" t="s">
        <v>963</v>
      </c>
      <c r="F398" s="21"/>
      <c r="G398" s="56" t="s">
        <v>805</v>
      </c>
      <c r="H398" s="23">
        <v>26280.46</v>
      </c>
      <c r="I398" s="23">
        <v>19007.18</v>
      </c>
      <c r="J398" s="45">
        <f t="shared" si="8"/>
        <v>0.72324380927883303</v>
      </c>
    </row>
    <row r="399" spans="1:10" s="14" customFormat="1">
      <c r="A399" s="32"/>
      <c r="C399" s="22" t="s">
        <v>964</v>
      </c>
      <c r="D399" s="52" t="s">
        <v>965</v>
      </c>
      <c r="E399" s="21" t="s">
        <v>966</v>
      </c>
      <c r="F399" s="21"/>
      <c r="G399" s="56" t="s">
        <v>805</v>
      </c>
      <c r="H399" s="23">
        <v>37395</v>
      </c>
      <c r="I399" s="23">
        <v>28279.55</v>
      </c>
      <c r="J399" s="45">
        <f t="shared" si="8"/>
        <v>0.75623880197887416</v>
      </c>
    </row>
    <row r="400" spans="1:10" s="14" customFormat="1">
      <c r="A400" s="32"/>
      <c r="C400" s="22" t="s">
        <v>967</v>
      </c>
      <c r="D400" s="52" t="s">
        <v>46</v>
      </c>
      <c r="E400" s="21" t="s">
        <v>47</v>
      </c>
      <c r="F400" s="21"/>
      <c r="G400" s="56" t="s">
        <v>805</v>
      </c>
      <c r="H400" s="23">
        <v>40142.959999999999</v>
      </c>
      <c r="I400" s="23">
        <v>0</v>
      </c>
      <c r="J400" s="24">
        <f t="shared" si="8"/>
        <v>0</v>
      </c>
    </row>
    <row r="401" spans="1:10" s="29" customFormat="1" ht="36.75" customHeight="1">
      <c r="A401" s="13" t="s">
        <v>10</v>
      </c>
      <c r="B401" s="14"/>
      <c r="C401" s="15">
        <v>16</v>
      </c>
      <c r="D401" s="16" t="s">
        <v>968</v>
      </c>
      <c r="E401" s="16">
        <v>801</v>
      </c>
      <c r="F401" s="16">
        <v>80195</v>
      </c>
      <c r="G401" s="15" t="s">
        <v>10</v>
      </c>
      <c r="H401" s="28">
        <f>SUM(H402:H410)</f>
        <v>225756</v>
      </c>
      <c r="I401" s="28">
        <f>SUM(I402:I410)</f>
        <v>210114.05</v>
      </c>
      <c r="J401" s="18">
        <f t="shared" si="8"/>
        <v>0.93071302645333898</v>
      </c>
    </row>
    <row r="402" spans="1:10" s="14" customFormat="1">
      <c r="A402" s="32"/>
      <c r="C402" s="22" t="s">
        <v>969</v>
      </c>
      <c r="D402" s="20" t="s">
        <v>970</v>
      </c>
      <c r="E402" s="21" t="s">
        <v>971</v>
      </c>
      <c r="F402" s="21"/>
      <c r="G402" s="22" t="s">
        <v>10</v>
      </c>
      <c r="H402" s="23">
        <v>7063.92</v>
      </c>
      <c r="I402" s="23">
        <v>7060.03</v>
      </c>
      <c r="J402" s="24">
        <f t="shared" si="8"/>
        <v>0.99944931426176964</v>
      </c>
    </row>
    <row r="403" spans="1:10" s="14" customFormat="1" ht="60">
      <c r="A403" s="32"/>
      <c r="C403" s="22" t="s">
        <v>972</v>
      </c>
      <c r="D403" s="20" t="s">
        <v>973</v>
      </c>
      <c r="E403" s="21" t="s">
        <v>974</v>
      </c>
      <c r="F403" s="21"/>
      <c r="G403" s="22" t="s">
        <v>10</v>
      </c>
      <c r="H403" s="23">
        <v>37296.79</v>
      </c>
      <c r="I403" s="23">
        <v>37296.79</v>
      </c>
      <c r="J403" s="45">
        <f t="shared" si="8"/>
        <v>1</v>
      </c>
    </row>
    <row r="404" spans="1:10" s="14" customFormat="1" ht="60">
      <c r="A404" s="32"/>
      <c r="C404" s="22" t="s">
        <v>975</v>
      </c>
      <c r="D404" s="20" t="s">
        <v>973</v>
      </c>
      <c r="E404" s="21" t="s">
        <v>976</v>
      </c>
      <c r="F404" s="21"/>
      <c r="G404" s="22" t="s">
        <v>10</v>
      </c>
      <c r="H404" s="23">
        <v>34658.76</v>
      </c>
      <c r="I404" s="23">
        <v>34658.76</v>
      </c>
      <c r="J404" s="45">
        <f t="shared" si="8"/>
        <v>1</v>
      </c>
    </row>
    <row r="405" spans="1:10" s="14" customFormat="1" ht="30">
      <c r="A405" s="32"/>
      <c r="C405" s="22" t="s">
        <v>977</v>
      </c>
      <c r="D405" s="20" t="s">
        <v>978</v>
      </c>
      <c r="E405" s="21" t="s">
        <v>979</v>
      </c>
      <c r="F405" s="21"/>
      <c r="G405" s="22" t="s">
        <v>10</v>
      </c>
      <c r="H405" s="23">
        <v>46124.22</v>
      </c>
      <c r="I405" s="23">
        <v>37769.469999999994</v>
      </c>
      <c r="J405" s="24">
        <f t="shared" si="8"/>
        <v>0.81886414556170262</v>
      </c>
    </row>
    <row r="406" spans="1:10" s="14" customFormat="1" ht="30">
      <c r="A406" s="32"/>
      <c r="C406" s="22" t="s">
        <v>980</v>
      </c>
      <c r="D406" s="20" t="s">
        <v>978</v>
      </c>
      <c r="E406" s="21" t="s">
        <v>981</v>
      </c>
      <c r="F406" s="21"/>
      <c r="G406" s="22" t="s">
        <v>10</v>
      </c>
      <c r="H406" s="23">
        <v>44672.66</v>
      </c>
      <c r="I406" s="23">
        <v>44672.659999999996</v>
      </c>
      <c r="J406" s="45">
        <f t="shared" si="8"/>
        <v>0.99999999999999989</v>
      </c>
    </row>
    <row r="407" spans="1:10" s="14" customFormat="1" ht="30">
      <c r="A407" s="32"/>
      <c r="C407" s="22" t="s">
        <v>982</v>
      </c>
      <c r="D407" s="20" t="s">
        <v>978</v>
      </c>
      <c r="E407" s="21" t="s">
        <v>983</v>
      </c>
      <c r="F407" s="21"/>
      <c r="G407" s="22" t="s">
        <v>10</v>
      </c>
      <c r="H407" s="23">
        <v>5879.23</v>
      </c>
      <c r="I407" s="23">
        <v>5879.23</v>
      </c>
      <c r="J407" s="45">
        <f t="shared" si="8"/>
        <v>1</v>
      </c>
    </row>
    <row r="408" spans="1:10" s="14" customFormat="1">
      <c r="A408" s="32"/>
      <c r="C408" s="22" t="s">
        <v>984</v>
      </c>
      <c r="D408" s="20" t="s">
        <v>985</v>
      </c>
      <c r="E408" s="21" t="s">
        <v>986</v>
      </c>
      <c r="F408" s="21"/>
      <c r="G408" s="22" t="s">
        <v>10</v>
      </c>
      <c r="H408" s="23">
        <v>7825.62</v>
      </c>
      <c r="I408" s="23">
        <v>7825.62</v>
      </c>
      <c r="J408" s="24">
        <f>IF(H408=0,0,I408/H408)</f>
        <v>1</v>
      </c>
    </row>
    <row r="409" spans="1:10" s="14" customFormat="1" ht="30">
      <c r="A409" s="32"/>
      <c r="C409" s="22" t="s">
        <v>987</v>
      </c>
      <c r="D409" s="20" t="s">
        <v>988</v>
      </c>
      <c r="E409" s="21" t="s">
        <v>989</v>
      </c>
      <c r="F409" s="21"/>
      <c r="G409" s="22" t="s">
        <v>10</v>
      </c>
      <c r="H409" s="23">
        <v>37736.339999999997</v>
      </c>
      <c r="I409" s="23">
        <v>34951.49</v>
      </c>
      <c r="J409" s="45">
        <f>IF(H409=0,0,I409/H409)</f>
        <v>0.92620243510631928</v>
      </c>
    </row>
    <row r="410" spans="1:10" s="14" customFormat="1">
      <c r="A410" s="32"/>
      <c r="C410" s="22" t="s">
        <v>990</v>
      </c>
      <c r="D410" s="20" t="s">
        <v>46</v>
      </c>
      <c r="E410" s="21" t="s">
        <v>47</v>
      </c>
      <c r="F410" s="21"/>
      <c r="G410" s="22" t="s">
        <v>10</v>
      </c>
      <c r="H410" s="23">
        <v>4498.46</v>
      </c>
      <c r="I410" s="23">
        <v>0</v>
      </c>
      <c r="J410" s="45">
        <f>IF(H410=0,0,I410/H410)</f>
        <v>0</v>
      </c>
    </row>
    <row r="411" spans="1:10" s="29" customFormat="1" ht="36.75" customHeight="1">
      <c r="A411" s="13" t="s">
        <v>10</v>
      </c>
      <c r="B411" s="14"/>
      <c r="C411" s="15">
        <v>17</v>
      </c>
      <c r="D411" s="51" t="s">
        <v>991</v>
      </c>
      <c r="E411" s="16">
        <v>801</v>
      </c>
      <c r="F411" s="16">
        <v>80195</v>
      </c>
      <c r="G411" s="15" t="s">
        <v>10</v>
      </c>
      <c r="H411" s="28">
        <f>SUM(H412:H421)</f>
        <v>114911</v>
      </c>
      <c r="I411" s="28">
        <f>SUM(I412:I421)</f>
        <v>97496.4</v>
      </c>
      <c r="J411" s="18">
        <f t="shared" ref="J411:J417" si="9">IF(H411=0,0,I411/H411)</f>
        <v>0.8484514102218238</v>
      </c>
    </row>
    <row r="412" spans="1:10" s="14" customFormat="1">
      <c r="A412" s="32"/>
      <c r="C412" s="22" t="s">
        <v>992</v>
      </c>
      <c r="D412" s="52" t="s">
        <v>993</v>
      </c>
      <c r="E412" s="21" t="s">
        <v>994</v>
      </c>
      <c r="F412" s="21"/>
      <c r="G412" s="22" t="s">
        <v>10</v>
      </c>
      <c r="H412" s="23">
        <v>1419.13</v>
      </c>
      <c r="I412" s="23">
        <v>1238.8900000000001</v>
      </c>
      <c r="J412" s="24">
        <f t="shared" si="9"/>
        <v>0.87299260814724511</v>
      </c>
    </row>
    <row r="413" spans="1:10" s="14" customFormat="1" ht="30">
      <c r="A413" s="32"/>
      <c r="C413" s="22" t="s">
        <v>995</v>
      </c>
      <c r="D413" s="52" t="s">
        <v>996</v>
      </c>
      <c r="E413" s="21" t="s">
        <v>997</v>
      </c>
      <c r="F413" s="21"/>
      <c r="G413" s="22" t="s">
        <v>10</v>
      </c>
      <c r="H413" s="23">
        <v>6771.05</v>
      </c>
      <c r="I413" s="23">
        <v>6748.55</v>
      </c>
      <c r="J413" s="24">
        <f t="shared" si="9"/>
        <v>0.99667702941198189</v>
      </c>
    </row>
    <row r="414" spans="1:10" s="14" customFormat="1" ht="60">
      <c r="A414" s="32"/>
      <c r="C414" s="22" t="s">
        <v>998</v>
      </c>
      <c r="D414" s="52" t="s">
        <v>999</v>
      </c>
      <c r="E414" s="21" t="s">
        <v>1000</v>
      </c>
      <c r="F414" s="21"/>
      <c r="G414" s="22" t="s">
        <v>10</v>
      </c>
      <c r="H414" s="23">
        <v>4432.3999999999996</v>
      </c>
      <c r="I414" s="23">
        <v>1600.17</v>
      </c>
      <c r="J414" s="24">
        <f t="shared" si="9"/>
        <v>0.3610166049995488</v>
      </c>
    </row>
    <row r="415" spans="1:10" s="14" customFormat="1" ht="30">
      <c r="A415" s="32"/>
      <c r="C415" s="22" t="s">
        <v>1001</v>
      </c>
      <c r="D415" s="52" t="s">
        <v>1002</v>
      </c>
      <c r="E415" s="21" t="s">
        <v>1003</v>
      </c>
      <c r="F415" s="21"/>
      <c r="G415" s="22" t="s">
        <v>10</v>
      </c>
      <c r="H415" s="23">
        <v>11456.1</v>
      </c>
      <c r="I415" s="23">
        <v>10118.18</v>
      </c>
      <c r="J415" s="24">
        <f t="shared" si="9"/>
        <v>0.88321330993968283</v>
      </c>
    </row>
    <row r="416" spans="1:10" s="14" customFormat="1" ht="30">
      <c r="A416" s="32"/>
      <c r="C416" s="22" t="s">
        <v>1004</v>
      </c>
      <c r="D416" s="52" t="s">
        <v>1005</v>
      </c>
      <c r="E416" s="21" t="s">
        <v>1006</v>
      </c>
      <c r="F416" s="21"/>
      <c r="G416" s="22" t="s">
        <v>10</v>
      </c>
      <c r="H416" s="23">
        <v>34221</v>
      </c>
      <c r="I416" s="23">
        <v>32826</v>
      </c>
      <c r="J416" s="24">
        <f t="shared" si="9"/>
        <v>0.95923555711405273</v>
      </c>
    </row>
    <row r="417" spans="1:10" s="14" customFormat="1" ht="30">
      <c r="A417" s="32"/>
      <c r="C417" s="22" t="s">
        <v>1007</v>
      </c>
      <c r="D417" s="52" t="s">
        <v>1008</v>
      </c>
      <c r="E417" s="21" t="s">
        <v>1009</v>
      </c>
      <c r="F417" s="21"/>
      <c r="G417" s="22" t="s">
        <v>10</v>
      </c>
      <c r="H417" s="23">
        <v>1569</v>
      </c>
      <c r="I417" s="23">
        <v>1569</v>
      </c>
      <c r="J417" s="24">
        <f t="shared" si="9"/>
        <v>1</v>
      </c>
    </row>
    <row r="418" spans="1:10" s="14" customFormat="1">
      <c r="A418" s="32"/>
      <c r="C418" s="22" t="s">
        <v>1010</v>
      </c>
      <c r="D418" s="52" t="s">
        <v>1011</v>
      </c>
      <c r="E418" s="21" t="s">
        <v>1012</v>
      </c>
      <c r="F418" s="21"/>
      <c r="G418" s="22" t="s">
        <v>10</v>
      </c>
      <c r="H418" s="23">
        <v>44370.75</v>
      </c>
      <c r="I418" s="23">
        <v>40086.39</v>
      </c>
      <c r="J418" s="24">
        <f>IF(H418=0,0,I418/H418)</f>
        <v>0.90344179442538153</v>
      </c>
    </row>
    <row r="419" spans="1:10" s="14" customFormat="1" ht="45">
      <c r="A419" s="32"/>
      <c r="C419" s="22" t="s">
        <v>1013</v>
      </c>
      <c r="D419" s="52" t="s">
        <v>1014</v>
      </c>
      <c r="E419" s="21" t="s">
        <v>1015</v>
      </c>
      <c r="F419" s="21"/>
      <c r="G419" s="22" t="s">
        <v>10</v>
      </c>
      <c r="H419" s="23">
        <v>909.28</v>
      </c>
      <c r="I419" s="23">
        <v>909.28</v>
      </c>
      <c r="J419" s="24">
        <f>IF(H419=0,0,I419/H419)</f>
        <v>1</v>
      </c>
    </row>
    <row r="420" spans="1:10" s="14" customFormat="1" ht="30">
      <c r="A420" s="32"/>
      <c r="C420" s="22" t="s">
        <v>1016</v>
      </c>
      <c r="D420" s="52" t="s">
        <v>1005</v>
      </c>
      <c r="E420" s="21" t="s">
        <v>1017</v>
      </c>
      <c r="F420" s="21"/>
      <c r="G420" s="22" t="s">
        <v>10</v>
      </c>
      <c r="H420" s="23">
        <v>9761.49</v>
      </c>
      <c r="I420" s="23">
        <v>2399.9399999999996</v>
      </c>
      <c r="J420" s="24">
        <f>IF(H420=0,0,I420/H420)</f>
        <v>0.24585795816007594</v>
      </c>
    </row>
    <row r="421" spans="1:10" s="14" customFormat="1">
      <c r="A421" s="32"/>
      <c r="C421" s="22" t="s">
        <v>1018</v>
      </c>
      <c r="D421" s="52" t="s">
        <v>46</v>
      </c>
      <c r="E421" s="21" t="s">
        <v>47</v>
      </c>
      <c r="F421" s="21"/>
      <c r="G421" s="22" t="s">
        <v>10</v>
      </c>
      <c r="H421" s="23">
        <v>0.8</v>
      </c>
      <c r="I421" s="23">
        <v>0</v>
      </c>
      <c r="J421" s="24">
        <f>IF(H421=0,0,I421/H421)</f>
        <v>0</v>
      </c>
    </row>
    <row r="422" spans="1:10" s="29" customFormat="1" ht="15.75">
      <c r="A422" s="13" t="s">
        <v>10</v>
      </c>
      <c r="B422" s="14"/>
      <c r="C422" s="15">
        <v>18</v>
      </c>
      <c r="D422" s="16" t="s">
        <v>1019</v>
      </c>
      <c r="E422" s="16">
        <v>801</v>
      </c>
      <c r="F422" s="16">
        <v>80195</v>
      </c>
      <c r="G422" s="15" t="s">
        <v>49</v>
      </c>
      <c r="H422" s="17">
        <f>SUM(H423:H587)</f>
        <v>1031600.9999999999</v>
      </c>
      <c r="I422" s="17">
        <f>SUM(I423:I587)</f>
        <v>975627.63399999973</v>
      </c>
      <c r="J422" s="30">
        <f>IF(H422=0,0,I422/H422)</f>
        <v>0.94574126430664551</v>
      </c>
    </row>
    <row r="423" spans="1:10" s="14" customFormat="1">
      <c r="A423" s="32"/>
      <c r="C423" s="22" t="s">
        <v>1020</v>
      </c>
      <c r="D423" s="52" t="s">
        <v>724</v>
      </c>
      <c r="E423" s="21" t="s">
        <v>1021</v>
      </c>
      <c r="F423" s="21"/>
      <c r="G423" s="22" t="s">
        <v>10</v>
      </c>
      <c r="H423" s="23">
        <v>6471.66</v>
      </c>
      <c r="I423" s="23">
        <v>6470.41</v>
      </c>
      <c r="J423" s="24">
        <f t="shared" ref="J423:J486" si="10">IF(H423=0,0,I423/H423)</f>
        <v>0.99980685017445292</v>
      </c>
    </row>
    <row r="424" spans="1:10" s="14" customFormat="1">
      <c r="A424" s="32"/>
      <c r="C424" s="22" t="s">
        <v>1022</v>
      </c>
      <c r="D424" s="52" t="s">
        <v>1023</v>
      </c>
      <c r="E424" s="21" t="s">
        <v>1024</v>
      </c>
      <c r="F424" s="21"/>
      <c r="G424" s="22" t="s">
        <v>10</v>
      </c>
      <c r="H424" s="23">
        <v>7499.85</v>
      </c>
      <c r="I424" s="23">
        <v>7499.85</v>
      </c>
      <c r="J424" s="24">
        <f t="shared" si="10"/>
        <v>1</v>
      </c>
    </row>
    <row r="425" spans="1:10" s="14" customFormat="1" ht="30">
      <c r="A425" s="32"/>
      <c r="C425" s="22" t="s">
        <v>1025</v>
      </c>
      <c r="D425" s="52" t="s">
        <v>1026</v>
      </c>
      <c r="E425" s="21" t="s">
        <v>1027</v>
      </c>
      <c r="F425" s="21"/>
      <c r="G425" s="22" t="s">
        <v>10</v>
      </c>
      <c r="H425" s="23">
        <v>7482</v>
      </c>
      <c r="I425" s="23">
        <v>7404.59</v>
      </c>
      <c r="J425" s="24">
        <f t="shared" si="10"/>
        <v>0.98965383587276134</v>
      </c>
    </row>
    <row r="426" spans="1:10" s="14" customFormat="1" ht="45">
      <c r="A426" s="32"/>
      <c r="C426" s="22" t="s">
        <v>1028</v>
      </c>
      <c r="D426" s="52" t="s">
        <v>1029</v>
      </c>
      <c r="E426" s="21" t="s">
        <v>1030</v>
      </c>
      <c r="F426" s="21"/>
      <c r="G426" s="22" t="s">
        <v>10</v>
      </c>
      <c r="H426" s="23">
        <v>3763.89</v>
      </c>
      <c r="I426" s="23">
        <v>3714.3599999999997</v>
      </c>
      <c r="J426" s="24">
        <f t="shared" si="10"/>
        <v>0.98684074189203186</v>
      </c>
    </row>
    <row r="427" spans="1:10" s="14" customFormat="1">
      <c r="A427" s="32"/>
      <c r="C427" s="22" t="s">
        <v>1031</v>
      </c>
      <c r="D427" s="52" t="s">
        <v>1032</v>
      </c>
      <c r="E427" s="21" t="s">
        <v>1033</v>
      </c>
      <c r="F427" s="21"/>
      <c r="G427" s="22" t="s">
        <v>10</v>
      </c>
      <c r="H427" s="23">
        <v>7349.7</v>
      </c>
      <c r="I427" s="23">
        <v>7344.22</v>
      </c>
      <c r="J427" s="24">
        <f t="shared" si="10"/>
        <v>0.99925439133570082</v>
      </c>
    </row>
    <row r="428" spans="1:10" s="14" customFormat="1">
      <c r="A428" s="32"/>
      <c r="C428" s="22" t="s">
        <v>1034</v>
      </c>
      <c r="D428" s="52" t="s">
        <v>1032</v>
      </c>
      <c r="E428" s="21" t="s">
        <v>1035</v>
      </c>
      <c r="F428" s="21"/>
      <c r="G428" s="22" t="s">
        <v>10</v>
      </c>
      <c r="H428" s="23">
        <v>7349.7</v>
      </c>
      <c r="I428" s="23">
        <v>7312.4</v>
      </c>
      <c r="J428" s="24">
        <f t="shared" si="10"/>
        <v>0.99492496292365673</v>
      </c>
    </row>
    <row r="429" spans="1:10" s="14" customFormat="1" ht="45">
      <c r="A429" s="32"/>
      <c r="C429" s="22" t="s">
        <v>1036</v>
      </c>
      <c r="D429" s="52" t="s">
        <v>1037</v>
      </c>
      <c r="E429" s="21" t="s">
        <v>1038</v>
      </c>
      <c r="F429" s="21"/>
      <c r="G429" s="22" t="s">
        <v>10</v>
      </c>
      <c r="H429" s="23">
        <v>7479.53</v>
      </c>
      <c r="I429" s="23">
        <v>7317.11</v>
      </c>
      <c r="J429" s="24">
        <f t="shared" si="10"/>
        <v>0.97828473179464481</v>
      </c>
    </row>
    <row r="430" spans="1:10" s="14" customFormat="1">
      <c r="A430" s="32"/>
      <c r="C430" s="22" t="s">
        <v>1039</v>
      </c>
      <c r="D430" s="52" t="s">
        <v>1040</v>
      </c>
      <c r="E430" s="21" t="s">
        <v>1041</v>
      </c>
      <c r="F430" s="21"/>
      <c r="G430" s="22" t="s">
        <v>10</v>
      </c>
      <c r="H430" s="23">
        <v>1833.75</v>
      </c>
      <c r="I430" s="23">
        <v>1812.93</v>
      </c>
      <c r="J430" s="24">
        <f t="shared" si="10"/>
        <v>0.98864621676891618</v>
      </c>
    </row>
    <row r="431" spans="1:10" s="14" customFormat="1">
      <c r="A431" s="32"/>
      <c r="C431" s="22" t="s">
        <v>1042</v>
      </c>
      <c r="D431" s="52" t="s">
        <v>1040</v>
      </c>
      <c r="E431" s="21" t="s">
        <v>1043</v>
      </c>
      <c r="F431" s="21"/>
      <c r="G431" s="22" t="s">
        <v>10</v>
      </c>
      <c r="H431" s="23">
        <v>1539.14</v>
      </c>
      <c r="I431" s="23">
        <v>1514.51</v>
      </c>
      <c r="J431" s="24">
        <f t="shared" si="10"/>
        <v>0.98399755707732883</v>
      </c>
    </row>
    <row r="432" spans="1:10" s="14" customFormat="1" ht="45">
      <c r="A432" s="32"/>
      <c r="C432" s="22" t="s">
        <v>1044</v>
      </c>
      <c r="D432" s="52" t="s">
        <v>1045</v>
      </c>
      <c r="E432" s="21" t="s">
        <v>1046</v>
      </c>
      <c r="F432" s="21"/>
      <c r="G432" s="22" t="s">
        <v>10</v>
      </c>
      <c r="H432" s="23">
        <v>2726.95</v>
      </c>
      <c r="I432" s="23">
        <v>2599.4899999999998</v>
      </c>
      <c r="J432" s="24">
        <f t="shared" si="10"/>
        <v>0.95325913566438691</v>
      </c>
    </row>
    <row r="433" spans="1:10" s="14" customFormat="1" ht="45">
      <c r="A433" s="32"/>
      <c r="C433" s="22" t="s">
        <v>1047</v>
      </c>
      <c r="D433" s="52" t="s">
        <v>1048</v>
      </c>
      <c r="E433" s="21" t="s">
        <v>1049</v>
      </c>
      <c r="F433" s="21"/>
      <c r="G433" s="22" t="s">
        <v>10</v>
      </c>
      <c r="H433" s="23">
        <v>6756.22</v>
      </c>
      <c r="I433" s="23">
        <v>6756.2199999999993</v>
      </c>
      <c r="J433" s="24">
        <f t="shared" si="10"/>
        <v>0.99999999999999989</v>
      </c>
    </row>
    <row r="434" spans="1:10" s="14" customFormat="1" ht="45">
      <c r="A434" s="32"/>
      <c r="C434" s="22" t="s">
        <v>1050</v>
      </c>
      <c r="D434" s="52" t="s">
        <v>1051</v>
      </c>
      <c r="E434" s="21" t="s">
        <v>1052</v>
      </c>
      <c r="F434" s="21"/>
      <c r="G434" s="22" t="s">
        <v>10</v>
      </c>
      <c r="H434" s="23">
        <v>3233.24</v>
      </c>
      <c r="I434" s="23">
        <v>3233.24</v>
      </c>
      <c r="J434" s="24">
        <f t="shared" si="10"/>
        <v>1</v>
      </c>
    </row>
    <row r="435" spans="1:10" s="14" customFormat="1" ht="45">
      <c r="A435" s="32"/>
      <c r="C435" s="22" t="s">
        <v>1053</v>
      </c>
      <c r="D435" s="52" t="s">
        <v>1054</v>
      </c>
      <c r="E435" s="21" t="s">
        <v>1055</v>
      </c>
      <c r="F435" s="21"/>
      <c r="G435" s="22" t="s">
        <v>10</v>
      </c>
      <c r="H435" s="23">
        <v>7228.8</v>
      </c>
      <c r="I435" s="23">
        <v>6845.4000000000005</v>
      </c>
      <c r="J435" s="24">
        <f t="shared" si="10"/>
        <v>0.94696215139442241</v>
      </c>
    </row>
    <row r="436" spans="1:10" s="14" customFormat="1" ht="30">
      <c r="A436" s="32"/>
      <c r="C436" s="22" t="s">
        <v>1056</v>
      </c>
      <c r="D436" s="52" t="s">
        <v>1057</v>
      </c>
      <c r="E436" s="21" t="s">
        <v>1058</v>
      </c>
      <c r="F436" s="21"/>
      <c r="G436" s="22" t="s">
        <v>10</v>
      </c>
      <c r="H436" s="23">
        <v>7489.5</v>
      </c>
      <c r="I436" s="23">
        <v>7356.52</v>
      </c>
      <c r="J436" s="24">
        <f t="shared" si="10"/>
        <v>0.98224447559917227</v>
      </c>
    </row>
    <row r="437" spans="1:10" s="14" customFormat="1" ht="30">
      <c r="A437" s="32"/>
      <c r="C437" s="22" t="s">
        <v>1059</v>
      </c>
      <c r="D437" s="52" t="s">
        <v>1060</v>
      </c>
      <c r="E437" s="21" t="s">
        <v>1061</v>
      </c>
      <c r="F437" s="21"/>
      <c r="G437" s="22" t="s">
        <v>10</v>
      </c>
      <c r="H437" s="23">
        <v>7026</v>
      </c>
      <c r="I437" s="23">
        <v>6863.13</v>
      </c>
      <c r="J437" s="24">
        <f t="shared" si="10"/>
        <v>0.97681895815542275</v>
      </c>
    </row>
    <row r="438" spans="1:10" s="14" customFormat="1" ht="45">
      <c r="A438" s="32"/>
      <c r="C438" s="22" t="s">
        <v>1062</v>
      </c>
      <c r="D438" s="52" t="s">
        <v>1048</v>
      </c>
      <c r="E438" s="21" t="s">
        <v>1063</v>
      </c>
      <c r="F438" s="21"/>
      <c r="G438" s="22" t="s">
        <v>10</v>
      </c>
      <c r="H438" s="23">
        <v>6332.33</v>
      </c>
      <c r="I438" s="23">
        <v>6141.75</v>
      </c>
      <c r="J438" s="24">
        <f t="shared" si="10"/>
        <v>0.96990365315768445</v>
      </c>
    </row>
    <row r="439" spans="1:10" s="14" customFormat="1" ht="30">
      <c r="A439" s="32"/>
      <c r="C439" s="22" t="s">
        <v>1064</v>
      </c>
      <c r="D439" s="52" t="s">
        <v>1060</v>
      </c>
      <c r="E439" s="21" t="s">
        <v>1065</v>
      </c>
      <c r="F439" s="21"/>
      <c r="G439" s="22" t="s">
        <v>10</v>
      </c>
      <c r="H439" s="23">
        <v>7026</v>
      </c>
      <c r="I439" s="23">
        <v>6771.26</v>
      </c>
      <c r="J439" s="24">
        <f t="shared" si="10"/>
        <v>0.96374323939652717</v>
      </c>
    </row>
    <row r="440" spans="1:10" s="14" customFormat="1" ht="30">
      <c r="A440" s="32"/>
      <c r="C440" s="22" t="s">
        <v>1066</v>
      </c>
      <c r="D440" s="52" t="s">
        <v>1060</v>
      </c>
      <c r="E440" s="21" t="s">
        <v>1067</v>
      </c>
      <c r="F440" s="21"/>
      <c r="G440" s="22" t="s">
        <v>10</v>
      </c>
      <c r="H440" s="23">
        <v>7026</v>
      </c>
      <c r="I440" s="23">
        <v>6755.67</v>
      </c>
      <c r="J440" s="24">
        <f t="shared" si="10"/>
        <v>0.96152433817250216</v>
      </c>
    </row>
    <row r="441" spans="1:10" s="14" customFormat="1" ht="30">
      <c r="A441" s="32"/>
      <c r="C441" s="22" t="s">
        <v>1068</v>
      </c>
      <c r="D441" s="52" t="s">
        <v>1069</v>
      </c>
      <c r="E441" s="21" t="s">
        <v>1070</v>
      </c>
      <c r="F441" s="21"/>
      <c r="G441" s="22" t="s">
        <v>10</v>
      </c>
      <c r="H441" s="23">
        <v>2517</v>
      </c>
      <c r="I441" s="23">
        <v>2496.44</v>
      </c>
      <c r="J441" s="24">
        <f t="shared" si="10"/>
        <v>0.99183154549066355</v>
      </c>
    </row>
    <row r="442" spans="1:10" s="14" customFormat="1">
      <c r="A442" s="32"/>
      <c r="C442" s="22" t="s">
        <v>1071</v>
      </c>
      <c r="D442" s="52" t="s">
        <v>1032</v>
      </c>
      <c r="E442" s="21" t="s">
        <v>1072</v>
      </c>
      <c r="F442" s="21"/>
      <c r="G442" s="22" t="s">
        <v>10</v>
      </c>
      <c r="H442" s="23">
        <v>7500</v>
      </c>
      <c r="I442" s="23">
        <v>7500</v>
      </c>
      <c r="J442" s="24">
        <f t="shared" si="10"/>
        <v>1</v>
      </c>
    </row>
    <row r="443" spans="1:10" s="14" customFormat="1" ht="60">
      <c r="A443" s="32"/>
      <c r="C443" s="22" t="s">
        <v>1073</v>
      </c>
      <c r="D443" s="52" t="s">
        <v>1074</v>
      </c>
      <c r="E443" s="21" t="s">
        <v>1075</v>
      </c>
      <c r="F443" s="21"/>
      <c r="G443" s="22" t="s">
        <v>10</v>
      </c>
      <c r="H443" s="23">
        <v>7497.9</v>
      </c>
      <c r="I443" s="23">
        <v>7490.32</v>
      </c>
      <c r="J443" s="24">
        <f t="shared" si="10"/>
        <v>0.99898905026740825</v>
      </c>
    </row>
    <row r="444" spans="1:10" s="14" customFormat="1">
      <c r="A444" s="32"/>
      <c r="C444" s="22" t="s">
        <v>1076</v>
      </c>
      <c r="D444" s="52" t="s">
        <v>1032</v>
      </c>
      <c r="E444" s="21" t="s">
        <v>1077</v>
      </c>
      <c r="F444" s="21"/>
      <c r="G444" s="22" t="s">
        <v>10</v>
      </c>
      <c r="H444" s="23">
        <v>7349.7</v>
      </c>
      <c r="I444" s="23">
        <v>7273.3099999999995</v>
      </c>
      <c r="J444" s="24">
        <f t="shared" si="10"/>
        <v>0.98960637849163902</v>
      </c>
    </row>
    <row r="445" spans="1:10" s="14" customFormat="1">
      <c r="A445" s="32"/>
      <c r="C445" s="22" t="s">
        <v>1078</v>
      </c>
      <c r="D445" s="52" t="s">
        <v>1032</v>
      </c>
      <c r="E445" s="21" t="s">
        <v>1079</v>
      </c>
      <c r="F445" s="21"/>
      <c r="G445" s="22" t="s">
        <v>10</v>
      </c>
      <c r="H445" s="23">
        <v>7500</v>
      </c>
      <c r="I445" s="23">
        <v>7495.01</v>
      </c>
      <c r="J445" s="24">
        <f t="shared" si="10"/>
        <v>0.9993346666666667</v>
      </c>
    </row>
    <row r="446" spans="1:10" s="14" customFormat="1" ht="45">
      <c r="A446" s="32"/>
      <c r="C446" s="22" t="s">
        <v>1080</v>
      </c>
      <c r="D446" s="52" t="s">
        <v>1081</v>
      </c>
      <c r="E446" s="21" t="s">
        <v>1082</v>
      </c>
      <c r="F446" s="21"/>
      <c r="G446" s="22" t="s">
        <v>10</v>
      </c>
      <c r="H446" s="23">
        <v>7465.65</v>
      </c>
      <c r="I446" s="23">
        <v>7279.49</v>
      </c>
      <c r="J446" s="24">
        <f t="shared" si="10"/>
        <v>0.97506446190217866</v>
      </c>
    </row>
    <row r="447" spans="1:10" s="14" customFormat="1" ht="30">
      <c r="A447" s="32"/>
      <c r="C447" s="22" t="s">
        <v>1083</v>
      </c>
      <c r="D447" s="52" t="s">
        <v>1084</v>
      </c>
      <c r="E447" s="21" t="s">
        <v>1085</v>
      </c>
      <c r="F447" s="21"/>
      <c r="G447" s="22" t="s">
        <v>10</v>
      </c>
      <c r="H447" s="23">
        <v>7449</v>
      </c>
      <c r="I447" s="23">
        <v>6219.49</v>
      </c>
      <c r="J447" s="24">
        <f t="shared" si="10"/>
        <v>0.83494294536179348</v>
      </c>
    </row>
    <row r="448" spans="1:10" s="14" customFormat="1" ht="45">
      <c r="A448" s="32"/>
      <c r="C448" s="22" t="s">
        <v>1086</v>
      </c>
      <c r="D448" s="52" t="s">
        <v>1087</v>
      </c>
      <c r="E448" s="21" t="s">
        <v>1088</v>
      </c>
      <c r="F448" s="21"/>
      <c r="G448" s="22" t="s">
        <v>10</v>
      </c>
      <c r="H448" s="23">
        <v>4303.8</v>
      </c>
      <c r="I448" s="23">
        <v>4303.8</v>
      </c>
      <c r="J448" s="24">
        <f t="shared" si="10"/>
        <v>1</v>
      </c>
    </row>
    <row r="449" spans="1:10" s="14" customFormat="1">
      <c r="A449" s="32"/>
      <c r="C449" s="22" t="s">
        <v>1089</v>
      </c>
      <c r="D449" s="52" t="s">
        <v>510</v>
      </c>
      <c r="E449" s="21" t="s">
        <v>1090</v>
      </c>
      <c r="F449" s="21"/>
      <c r="G449" s="22" t="s">
        <v>10</v>
      </c>
      <c r="H449" s="23">
        <v>7499.48</v>
      </c>
      <c r="I449" s="23">
        <v>7490.87</v>
      </c>
      <c r="J449" s="24">
        <f t="shared" si="10"/>
        <v>0.99885192039981441</v>
      </c>
    </row>
    <row r="450" spans="1:10" s="14" customFormat="1" ht="45">
      <c r="A450" s="32"/>
      <c r="C450" s="22" t="s">
        <v>1091</v>
      </c>
      <c r="D450" s="52" t="s">
        <v>1087</v>
      </c>
      <c r="E450" s="21" t="s">
        <v>1092</v>
      </c>
      <c r="F450" s="21"/>
      <c r="G450" s="22" t="s">
        <v>10</v>
      </c>
      <c r="H450" s="23">
        <v>2030.7</v>
      </c>
      <c r="I450" s="23">
        <v>2030.7</v>
      </c>
      <c r="J450" s="24">
        <f t="shared" si="10"/>
        <v>1</v>
      </c>
    </row>
    <row r="451" spans="1:10" s="14" customFormat="1" ht="30">
      <c r="A451" s="32"/>
      <c r="C451" s="22" t="s">
        <v>1093</v>
      </c>
      <c r="D451" s="52" t="s">
        <v>1084</v>
      </c>
      <c r="E451" s="21" t="s">
        <v>1094</v>
      </c>
      <c r="F451" s="21"/>
      <c r="G451" s="22" t="s">
        <v>10</v>
      </c>
      <c r="H451" s="23">
        <v>7346.7</v>
      </c>
      <c r="I451" s="23">
        <v>7346.7</v>
      </c>
      <c r="J451" s="24">
        <f t="shared" si="10"/>
        <v>1</v>
      </c>
    </row>
    <row r="452" spans="1:10" s="14" customFormat="1" ht="30">
      <c r="A452" s="32"/>
      <c r="C452" s="22" t="s">
        <v>1095</v>
      </c>
      <c r="D452" s="52" t="s">
        <v>1084</v>
      </c>
      <c r="E452" s="21" t="s">
        <v>1096</v>
      </c>
      <c r="F452" s="21"/>
      <c r="G452" s="22" t="s">
        <v>10</v>
      </c>
      <c r="H452" s="23">
        <v>7366.77</v>
      </c>
      <c r="I452" s="23">
        <v>7366.77</v>
      </c>
      <c r="J452" s="24">
        <f t="shared" si="10"/>
        <v>1</v>
      </c>
    </row>
    <row r="453" spans="1:10" s="14" customFormat="1" ht="45">
      <c r="A453" s="32"/>
      <c r="C453" s="22" t="s">
        <v>1097</v>
      </c>
      <c r="D453" s="52" t="s">
        <v>1098</v>
      </c>
      <c r="E453" s="21" t="s">
        <v>1099</v>
      </c>
      <c r="F453" s="21"/>
      <c r="G453" s="22" t="s">
        <v>10</v>
      </c>
      <c r="H453" s="23">
        <v>3217.4</v>
      </c>
      <c r="I453" s="23">
        <v>3217.4</v>
      </c>
      <c r="J453" s="24">
        <f t="shared" si="10"/>
        <v>1</v>
      </c>
    </row>
    <row r="454" spans="1:10" s="14" customFormat="1" ht="30">
      <c r="A454" s="32"/>
      <c r="C454" s="22" t="s">
        <v>1100</v>
      </c>
      <c r="D454" s="52" t="s">
        <v>1101</v>
      </c>
      <c r="E454" s="21" t="s">
        <v>1102</v>
      </c>
      <c r="F454" s="21"/>
      <c r="G454" s="22" t="s">
        <v>10</v>
      </c>
      <c r="H454" s="23">
        <v>7492.5</v>
      </c>
      <c r="I454" s="23">
        <v>7436.1100000000006</v>
      </c>
      <c r="J454" s="24">
        <f t="shared" si="10"/>
        <v>0.99247380714047384</v>
      </c>
    </row>
    <row r="455" spans="1:10" s="14" customFormat="1" ht="30">
      <c r="A455" s="32"/>
      <c r="C455" s="22" t="s">
        <v>1103</v>
      </c>
      <c r="D455" s="52" t="s">
        <v>1104</v>
      </c>
      <c r="E455" s="21" t="s">
        <v>1105</v>
      </c>
      <c r="F455" s="21"/>
      <c r="G455" s="22" t="s">
        <v>10</v>
      </c>
      <c r="H455" s="23">
        <v>572.85</v>
      </c>
      <c r="I455" s="23">
        <v>572.85</v>
      </c>
      <c r="J455" s="24">
        <f t="shared" si="10"/>
        <v>1</v>
      </c>
    </row>
    <row r="456" spans="1:10" s="14" customFormat="1" ht="30">
      <c r="A456" s="32"/>
      <c r="C456" s="22" t="s">
        <v>1106</v>
      </c>
      <c r="D456" s="52" t="s">
        <v>1101</v>
      </c>
      <c r="E456" s="21" t="s">
        <v>1107</v>
      </c>
      <c r="F456" s="21"/>
      <c r="G456" s="22" t="s">
        <v>10</v>
      </c>
      <c r="H456" s="23">
        <v>7282.5</v>
      </c>
      <c r="I456" s="23">
        <v>7258.01</v>
      </c>
      <c r="J456" s="24">
        <f t="shared" si="10"/>
        <v>0.99663714383796775</v>
      </c>
    </row>
    <row r="457" spans="1:10" s="14" customFormat="1" ht="30">
      <c r="A457" s="32"/>
      <c r="C457" s="22" t="s">
        <v>1108</v>
      </c>
      <c r="D457" s="52" t="s">
        <v>1109</v>
      </c>
      <c r="E457" s="21" t="s">
        <v>1110</v>
      </c>
      <c r="F457" s="21"/>
      <c r="G457" s="22" t="s">
        <v>10</v>
      </c>
      <c r="H457" s="23">
        <v>7224</v>
      </c>
      <c r="I457" s="23">
        <v>7224</v>
      </c>
      <c r="J457" s="24">
        <f t="shared" si="10"/>
        <v>1</v>
      </c>
    </row>
    <row r="458" spans="1:10" s="14" customFormat="1" ht="30">
      <c r="A458" s="32"/>
      <c r="C458" s="22" t="s">
        <v>1111</v>
      </c>
      <c r="D458" s="52" t="s">
        <v>1112</v>
      </c>
      <c r="E458" s="21" t="s">
        <v>1113</v>
      </c>
      <c r="F458" s="21"/>
      <c r="G458" s="22" t="s">
        <v>10</v>
      </c>
      <c r="H458" s="23">
        <v>7500</v>
      </c>
      <c r="I458" s="23">
        <v>7312</v>
      </c>
      <c r="J458" s="24">
        <f t="shared" si="10"/>
        <v>0.97493333333333332</v>
      </c>
    </row>
    <row r="459" spans="1:10" s="14" customFormat="1" ht="45">
      <c r="A459" s="32"/>
      <c r="C459" s="22" t="s">
        <v>1114</v>
      </c>
      <c r="D459" s="52" t="s">
        <v>1115</v>
      </c>
      <c r="E459" s="21" t="s">
        <v>1116</v>
      </c>
      <c r="F459" s="21"/>
      <c r="G459" s="22" t="s">
        <v>10</v>
      </c>
      <c r="H459" s="23">
        <v>7499.97</v>
      </c>
      <c r="I459" s="23">
        <v>7499.97</v>
      </c>
      <c r="J459" s="24">
        <f t="shared" si="10"/>
        <v>1</v>
      </c>
    </row>
    <row r="460" spans="1:10" s="14" customFormat="1" ht="30">
      <c r="A460" s="32"/>
      <c r="C460" s="22" t="s">
        <v>1117</v>
      </c>
      <c r="D460" s="52" t="s">
        <v>1118</v>
      </c>
      <c r="E460" s="21" t="s">
        <v>1119</v>
      </c>
      <c r="F460" s="21"/>
      <c r="G460" s="22" t="s">
        <v>10</v>
      </c>
      <c r="H460" s="23">
        <v>6975</v>
      </c>
      <c r="I460" s="23">
        <v>6812.09</v>
      </c>
      <c r="J460" s="24">
        <f t="shared" si="10"/>
        <v>0.97664372759856632</v>
      </c>
    </row>
    <row r="461" spans="1:10" s="14" customFormat="1" ht="30">
      <c r="A461" s="32"/>
      <c r="C461" s="22" t="s">
        <v>1120</v>
      </c>
      <c r="D461" s="52" t="s">
        <v>1101</v>
      </c>
      <c r="E461" s="21" t="s">
        <v>1121</v>
      </c>
      <c r="F461" s="21"/>
      <c r="G461" s="22" t="s">
        <v>10</v>
      </c>
      <c r="H461" s="23">
        <v>7492.5</v>
      </c>
      <c r="I461" s="23">
        <v>7417.53</v>
      </c>
      <c r="J461" s="24">
        <f t="shared" si="10"/>
        <v>0.98999399399399401</v>
      </c>
    </row>
    <row r="462" spans="1:10" s="14" customFormat="1">
      <c r="A462" s="32"/>
      <c r="C462" s="22" t="s">
        <v>1122</v>
      </c>
      <c r="D462" s="52" t="s">
        <v>1123</v>
      </c>
      <c r="E462" s="21" t="s">
        <v>1124</v>
      </c>
      <c r="F462" s="21"/>
      <c r="G462" s="22" t="s">
        <v>10</v>
      </c>
      <c r="H462" s="23">
        <v>764.89</v>
      </c>
      <c r="I462" s="23">
        <v>738.72</v>
      </c>
      <c r="J462" s="24">
        <f t="shared" si="10"/>
        <v>0.96578593000300705</v>
      </c>
    </row>
    <row r="463" spans="1:10" s="14" customFormat="1" ht="30">
      <c r="A463" s="32"/>
      <c r="C463" s="22" t="s">
        <v>1125</v>
      </c>
      <c r="D463" s="52" t="s">
        <v>1126</v>
      </c>
      <c r="E463" s="21" t="s">
        <v>1127</v>
      </c>
      <c r="F463" s="21"/>
      <c r="G463" s="22" t="s">
        <v>10</v>
      </c>
      <c r="H463" s="23">
        <v>7470</v>
      </c>
      <c r="I463" s="23">
        <v>6827.14</v>
      </c>
      <c r="J463" s="24">
        <f t="shared" si="10"/>
        <v>0.91394109772423027</v>
      </c>
    </row>
    <row r="464" spans="1:10" s="14" customFormat="1" ht="30">
      <c r="A464" s="32"/>
      <c r="C464" s="22" t="s">
        <v>1128</v>
      </c>
      <c r="D464" s="52" t="s">
        <v>1129</v>
      </c>
      <c r="E464" s="21" t="s">
        <v>1130</v>
      </c>
      <c r="F464" s="21"/>
      <c r="G464" s="22" t="s">
        <v>10</v>
      </c>
      <c r="H464" s="23">
        <v>1616.77</v>
      </c>
      <c r="I464" s="23">
        <v>1556.54</v>
      </c>
      <c r="J464" s="24">
        <f t="shared" si="10"/>
        <v>0.96274671103496479</v>
      </c>
    </row>
    <row r="465" spans="1:10" s="14" customFormat="1" ht="30">
      <c r="A465" s="32"/>
      <c r="C465" s="22" t="s">
        <v>1131</v>
      </c>
      <c r="D465" s="52" t="s">
        <v>1132</v>
      </c>
      <c r="E465" s="21" t="s">
        <v>1133</v>
      </c>
      <c r="F465" s="21"/>
      <c r="G465" s="22" t="s">
        <v>10</v>
      </c>
      <c r="H465" s="23">
        <v>5922</v>
      </c>
      <c r="I465" s="23">
        <v>5595.3</v>
      </c>
      <c r="J465" s="24">
        <f t="shared" si="10"/>
        <v>0.9448328267477204</v>
      </c>
    </row>
    <row r="466" spans="1:10" s="14" customFormat="1" ht="30">
      <c r="A466" s="32"/>
      <c r="C466" s="22" t="s">
        <v>1134</v>
      </c>
      <c r="D466" s="52" t="s">
        <v>1132</v>
      </c>
      <c r="E466" s="21" t="s">
        <v>1135</v>
      </c>
      <c r="F466" s="21"/>
      <c r="G466" s="22" t="s">
        <v>10</v>
      </c>
      <c r="H466" s="23">
        <v>5922</v>
      </c>
      <c r="I466" s="23">
        <v>5496.3</v>
      </c>
      <c r="J466" s="24">
        <f t="shared" si="10"/>
        <v>0.92811550151975686</v>
      </c>
    </row>
    <row r="467" spans="1:10" s="14" customFormat="1" ht="45">
      <c r="A467" s="32"/>
      <c r="C467" s="22" t="s">
        <v>1136</v>
      </c>
      <c r="D467" s="52" t="s">
        <v>1137</v>
      </c>
      <c r="E467" s="21" t="s">
        <v>1138</v>
      </c>
      <c r="F467" s="21"/>
      <c r="G467" s="22" t="s">
        <v>10</v>
      </c>
      <c r="H467" s="23">
        <v>5998.5</v>
      </c>
      <c r="I467" s="23">
        <v>5998.5</v>
      </c>
      <c r="J467" s="24">
        <f t="shared" si="10"/>
        <v>1</v>
      </c>
    </row>
    <row r="468" spans="1:10" s="14" customFormat="1" ht="30">
      <c r="A468" s="32"/>
      <c r="C468" s="22" t="s">
        <v>1139</v>
      </c>
      <c r="D468" s="52" t="s">
        <v>1140</v>
      </c>
      <c r="E468" s="21" t="s">
        <v>1141</v>
      </c>
      <c r="F468" s="21"/>
      <c r="G468" s="22" t="s">
        <v>10</v>
      </c>
      <c r="H468" s="23">
        <v>6438</v>
      </c>
      <c r="I468" s="23">
        <v>6140.97</v>
      </c>
      <c r="J468" s="24">
        <f t="shared" si="10"/>
        <v>0.95386300093196652</v>
      </c>
    </row>
    <row r="469" spans="1:10" s="14" customFormat="1" ht="30">
      <c r="A469" s="32"/>
      <c r="C469" s="22" t="s">
        <v>1142</v>
      </c>
      <c r="D469" s="52" t="s">
        <v>1060</v>
      </c>
      <c r="E469" s="21" t="s">
        <v>1143</v>
      </c>
      <c r="F469" s="21"/>
      <c r="G469" s="22" t="s">
        <v>10</v>
      </c>
      <c r="H469" s="23">
        <v>7026</v>
      </c>
      <c r="I469" s="23">
        <v>6686.44</v>
      </c>
      <c r="J469" s="24">
        <f t="shared" si="10"/>
        <v>0.95167093652149159</v>
      </c>
    </row>
    <row r="470" spans="1:10" s="14" customFormat="1" ht="30">
      <c r="A470" s="32"/>
      <c r="C470" s="22" t="s">
        <v>1144</v>
      </c>
      <c r="D470" s="52" t="s">
        <v>1060</v>
      </c>
      <c r="E470" s="21" t="s">
        <v>1145</v>
      </c>
      <c r="F470" s="21"/>
      <c r="G470" s="22" t="s">
        <v>10</v>
      </c>
      <c r="H470" s="23">
        <v>7026</v>
      </c>
      <c r="I470" s="23">
        <v>6772.77</v>
      </c>
      <c r="J470" s="24">
        <f t="shared" si="10"/>
        <v>0.96395815542271568</v>
      </c>
    </row>
    <row r="471" spans="1:10" s="14" customFormat="1" ht="30">
      <c r="A471" s="32"/>
      <c r="C471" s="22" t="s">
        <v>1146</v>
      </c>
      <c r="D471" s="52" t="s">
        <v>1147</v>
      </c>
      <c r="E471" s="21" t="s">
        <v>1148</v>
      </c>
      <c r="F471" s="21"/>
      <c r="G471" s="22" t="s">
        <v>10</v>
      </c>
      <c r="H471" s="23">
        <v>7500</v>
      </c>
      <c r="I471" s="23">
        <v>7500</v>
      </c>
      <c r="J471" s="24">
        <f t="shared" si="10"/>
        <v>1</v>
      </c>
    </row>
    <row r="472" spans="1:10" s="14" customFormat="1" ht="165">
      <c r="A472" s="32"/>
      <c r="C472" s="22" t="s">
        <v>1149</v>
      </c>
      <c r="D472" s="52" t="s">
        <v>1150</v>
      </c>
      <c r="E472" s="21" t="s">
        <v>1151</v>
      </c>
      <c r="F472" s="21"/>
      <c r="G472" s="22" t="s">
        <v>10</v>
      </c>
      <c r="H472" s="23">
        <v>7500</v>
      </c>
      <c r="I472" s="23">
        <v>7318.1</v>
      </c>
      <c r="J472" s="24">
        <f t="shared" si="10"/>
        <v>0.97574666666666676</v>
      </c>
    </row>
    <row r="473" spans="1:10" s="14" customFormat="1" ht="30">
      <c r="A473" s="32"/>
      <c r="C473" s="22" t="s">
        <v>1152</v>
      </c>
      <c r="D473" s="52" t="s">
        <v>1060</v>
      </c>
      <c r="E473" s="21" t="s">
        <v>1153</v>
      </c>
      <c r="F473" s="21"/>
      <c r="G473" s="22" t="s">
        <v>10</v>
      </c>
      <c r="H473" s="23">
        <v>7026</v>
      </c>
      <c r="I473" s="23">
        <v>6855.86</v>
      </c>
      <c r="J473" s="24">
        <f t="shared" si="10"/>
        <v>0.97578423000284653</v>
      </c>
    </row>
    <row r="474" spans="1:10" s="14" customFormat="1" ht="30">
      <c r="A474" s="32"/>
      <c r="C474" s="22" t="s">
        <v>1154</v>
      </c>
      <c r="D474" s="52" t="s">
        <v>117</v>
      </c>
      <c r="E474" s="21" t="s">
        <v>1155</v>
      </c>
      <c r="F474" s="21"/>
      <c r="G474" s="22" t="s">
        <v>10</v>
      </c>
      <c r="H474" s="23">
        <v>7491.89</v>
      </c>
      <c r="I474" s="23">
        <v>7440.81</v>
      </c>
      <c r="J474" s="24">
        <f t="shared" si="10"/>
        <v>0.99318196076023546</v>
      </c>
    </row>
    <row r="475" spans="1:10" s="14" customFormat="1" ht="30">
      <c r="A475" s="32"/>
      <c r="C475" s="22" t="s">
        <v>1156</v>
      </c>
      <c r="D475" s="52" t="s">
        <v>1157</v>
      </c>
      <c r="E475" s="21" t="s">
        <v>1158</v>
      </c>
      <c r="F475" s="21"/>
      <c r="G475" s="22" t="s">
        <v>10</v>
      </c>
      <c r="H475" s="23">
        <v>5470.23</v>
      </c>
      <c r="I475" s="23">
        <v>5444.79</v>
      </c>
      <c r="J475" s="24">
        <f t="shared" si="10"/>
        <v>0.99534937287828851</v>
      </c>
    </row>
    <row r="476" spans="1:10" s="14" customFormat="1" ht="30">
      <c r="A476" s="32"/>
      <c r="C476" s="22" t="s">
        <v>1159</v>
      </c>
      <c r="D476" s="52" t="s">
        <v>1160</v>
      </c>
      <c r="E476" s="21" t="s">
        <v>1161</v>
      </c>
      <c r="F476" s="21"/>
      <c r="G476" s="22" t="s">
        <v>10</v>
      </c>
      <c r="H476" s="23">
        <v>7488</v>
      </c>
      <c r="I476" s="23">
        <v>7463.34</v>
      </c>
      <c r="J476" s="24">
        <f t="shared" si="10"/>
        <v>0.99670673076923078</v>
      </c>
    </row>
    <row r="477" spans="1:10" s="14" customFormat="1" ht="30">
      <c r="A477" s="32"/>
      <c r="C477" s="22" t="s">
        <v>1162</v>
      </c>
      <c r="D477" s="52" t="s">
        <v>1101</v>
      </c>
      <c r="E477" s="21" t="s">
        <v>1163</v>
      </c>
      <c r="F477" s="21"/>
      <c r="G477" s="22" t="s">
        <v>10</v>
      </c>
      <c r="H477" s="23">
        <v>1594.33</v>
      </c>
      <c r="I477" s="23">
        <v>1594.33</v>
      </c>
      <c r="J477" s="24">
        <f t="shared" si="10"/>
        <v>1</v>
      </c>
    </row>
    <row r="478" spans="1:10" s="14" customFormat="1" ht="30">
      <c r="A478" s="32"/>
      <c r="C478" s="22" t="s">
        <v>1164</v>
      </c>
      <c r="D478" s="52" t="s">
        <v>1165</v>
      </c>
      <c r="E478" s="21" t="s">
        <v>1166</v>
      </c>
      <c r="F478" s="21"/>
      <c r="G478" s="22" t="s">
        <v>10</v>
      </c>
      <c r="H478" s="23">
        <v>7493.25</v>
      </c>
      <c r="I478" s="23">
        <v>7343.19</v>
      </c>
      <c r="J478" s="24">
        <f t="shared" si="10"/>
        <v>0.97997397657892094</v>
      </c>
    </row>
    <row r="479" spans="1:10" s="14" customFormat="1" ht="30">
      <c r="A479" s="32"/>
      <c r="C479" s="22" t="s">
        <v>1167</v>
      </c>
      <c r="D479" s="52" t="s">
        <v>1168</v>
      </c>
      <c r="E479" s="21" t="s">
        <v>1169</v>
      </c>
      <c r="F479" s="21"/>
      <c r="G479" s="22" t="s">
        <v>10</v>
      </c>
      <c r="H479" s="23">
        <v>1916.03</v>
      </c>
      <c r="I479" s="23">
        <v>1909.5</v>
      </c>
      <c r="J479" s="24">
        <f t="shared" si="10"/>
        <v>0.9965919114001347</v>
      </c>
    </row>
    <row r="480" spans="1:10" s="14" customFormat="1">
      <c r="A480" s="32"/>
      <c r="C480" s="22" t="s">
        <v>1170</v>
      </c>
      <c r="D480" s="52" t="s">
        <v>1171</v>
      </c>
      <c r="E480" s="21" t="s">
        <v>1172</v>
      </c>
      <c r="F480" s="21"/>
      <c r="G480" s="22" t="s">
        <v>10</v>
      </c>
      <c r="H480" s="23">
        <v>2827.41</v>
      </c>
      <c r="I480" s="23">
        <v>2759.5899999999997</v>
      </c>
      <c r="J480" s="24">
        <f t="shared" si="10"/>
        <v>0.97601338327303078</v>
      </c>
    </row>
    <row r="481" spans="1:10" s="14" customFormat="1" ht="45">
      <c r="A481" s="32"/>
      <c r="C481" s="22" t="s">
        <v>1173</v>
      </c>
      <c r="D481" s="52" t="s">
        <v>1174</v>
      </c>
      <c r="E481" s="21" t="s">
        <v>1175</v>
      </c>
      <c r="F481" s="21"/>
      <c r="G481" s="22" t="s">
        <v>10</v>
      </c>
      <c r="H481" s="23">
        <v>4799.8500000000004</v>
      </c>
      <c r="I481" s="23">
        <v>4799.8500000000004</v>
      </c>
      <c r="J481" s="24">
        <f t="shared" si="10"/>
        <v>1</v>
      </c>
    </row>
    <row r="482" spans="1:10" s="14" customFormat="1" ht="30">
      <c r="A482" s="32"/>
      <c r="C482" s="22" t="s">
        <v>1176</v>
      </c>
      <c r="D482" s="52" t="s">
        <v>1101</v>
      </c>
      <c r="E482" s="21" t="s">
        <v>1177</v>
      </c>
      <c r="F482" s="21"/>
      <c r="G482" s="22" t="s">
        <v>10</v>
      </c>
      <c r="H482" s="23">
        <v>6742.5</v>
      </c>
      <c r="I482" s="23">
        <v>6728.38</v>
      </c>
      <c r="J482" s="24">
        <f t="shared" si="10"/>
        <v>0.99790582128290695</v>
      </c>
    </row>
    <row r="483" spans="1:10" s="14" customFormat="1" ht="30">
      <c r="A483" s="32"/>
      <c r="C483" s="22" t="s">
        <v>1178</v>
      </c>
      <c r="D483" s="52" t="s">
        <v>1179</v>
      </c>
      <c r="E483" s="21" t="s">
        <v>1180</v>
      </c>
      <c r="F483" s="21"/>
      <c r="G483" s="22" t="s">
        <v>10</v>
      </c>
      <c r="H483" s="23">
        <v>5742.23</v>
      </c>
      <c r="I483" s="23">
        <v>5742.23</v>
      </c>
      <c r="J483" s="24">
        <f t="shared" si="10"/>
        <v>1</v>
      </c>
    </row>
    <row r="484" spans="1:10" s="14" customFormat="1" ht="30">
      <c r="A484" s="32"/>
      <c r="C484" s="22" t="s">
        <v>1181</v>
      </c>
      <c r="D484" s="52" t="s">
        <v>1069</v>
      </c>
      <c r="E484" s="21" t="s">
        <v>1182</v>
      </c>
      <c r="F484" s="21"/>
      <c r="G484" s="22" t="s">
        <v>10</v>
      </c>
      <c r="H484" s="23">
        <v>5638.94</v>
      </c>
      <c r="I484" s="23">
        <v>5638.94</v>
      </c>
      <c r="J484" s="24">
        <f t="shared" si="10"/>
        <v>1</v>
      </c>
    </row>
    <row r="485" spans="1:10" s="14" customFormat="1" ht="30">
      <c r="A485" s="32"/>
      <c r="C485" s="22" t="s">
        <v>1183</v>
      </c>
      <c r="D485" s="52" t="s">
        <v>1069</v>
      </c>
      <c r="E485" s="21" t="s">
        <v>1184</v>
      </c>
      <c r="F485" s="21"/>
      <c r="G485" s="22" t="s">
        <v>10</v>
      </c>
      <c r="H485" s="23">
        <v>5922</v>
      </c>
      <c r="I485" s="23">
        <v>5567.6270000000004</v>
      </c>
      <c r="J485" s="24">
        <f t="shared" si="10"/>
        <v>0.94015991219182715</v>
      </c>
    </row>
    <row r="486" spans="1:10" s="14" customFormat="1" ht="30">
      <c r="A486" s="32"/>
      <c r="C486" s="22" t="s">
        <v>1185</v>
      </c>
      <c r="D486" s="52" t="s">
        <v>1186</v>
      </c>
      <c r="E486" s="21" t="s">
        <v>1187</v>
      </c>
      <c r="F486" s="21"/>
      <c r="G486" s="22" t="s">
        <v>10</v>
      </c>
      <c r="H486" s="23">
        <v>5478.45</v>
      </c>
      <c r="I486" s="23">
        <v>5478.45</v>
      </c>
      <c r="J486" s="24">
        <f t="shared" si="10"/>
        <v>1</v>
      </c>
    </row>
    <row r="487" spans="1:10" s="14" customFormat="1" ht="30">
      <c r="A487" s="32"/>
      <c r="C487" s="22" t="s">
        <v>1188</v>
      </c>
      <c r="D487" s="52" t="s">
        <v>1069</v>
      </c>
      <c r="E487" s="21" t="s">
        <v>1189</v>
      </c>
      <c r="F487" s="21"/>
      <c r="G487" s="22" t="s">
        <v>10</v>
      </c>
      <c r="H487" s="23">
        <v>7171.5</v>
      </c>
      <c r="I487" s="23">
        <v>7171.5</v>
      </c>
      <c r="J487" s="24">
        <f t="shared" ref="J487:J550" si="11">IF(H487=0,0,I487/H487)</f>
        <v>1</v>
      </c>
    </row>
    <row r="488" spans="1:10" s="14" customFormat="1" ht="30">
      <c r="A488" s="32"/>
      <c r="C488" s="22" t="s">
        <v>1190</v>
      </c>
      <c r="D488" s="52" t="s">
        <v>1191</v>
      </c>
      <c r="E488" s="21" t="s">
        <v>1192</v>
      </c>
      <c r="F488" s="21"/>
      <c r="G488" s="22" t="s">
        <v>10</v>
      </c>
      <c r="H488" s="23">
        <v>6481.77</v>
      </c>
      <c r="I488" s="23">
        <v>0</v>
      </c>
      <c r="J488" s="24">
        <f t="shared" si="11"/>
        <v>0</v>
      </c>
    </row>
    <row r="489" spans="1:10" s="14" customFormat="1" ht="30">
      <c r="A489" s="32"/>
      <c r="C489" s="22" t="s">
        <v>1193</v>
      </c>
      <c r="D489" s="52" t="s">
        <v>1060</v>
      </c>
      <c r="E489" s="21" t="s">
        <v>1194</v>
      </c>
      <c r="F489" s="21"/>
      <c r="G489" s="22" t="s">
        <v>10</v>
      </c>
      <c r="H489" s="23">
        <v>7026</v>
      </c>
      <c r="I489" s="23">
        <v>6890.12</v>
      </c>
      <c r="J489" s="24">
        <f t="shared" si="11"/>
        <v>0.98066040421292344</v>
      </c>
    </row>
    <row r="490" spans="1:10" s="14" customFormat="1" ht="30">
      <c r="A490" s="32"/>
      <c r="C490" s="22" t="s">
        <v>1195</v>
      </c>
      <c r="D490" s="52" t="s">
        <v>1069</v>
      </c>
      <c r="E490" s="21" t="s">
        <v>1196</v>
      </c>
      <c r="F490" s="21"/>
      <c r="G490" s="22" t="s">
        <v>10</v>
      </c>
      <c r="H490" s="23">
        <v>3465</v>
      </c>
      <c r="I490" s="23">
        <v>3435</v>
      </c>
      <c r="J490" s="24">
        <f t="shared" si="11"/>
        <v>0.9913419913419913</v>
      </c>
    </row>
    <row r="491" spans="1:10" s="14" customFormat="1" ht="30">
      <c r="A491" s="32"/>
      <c r="C491" s="22" t="s">
        <v>1197</v>
      </c>
      <c r="D491" s="52" t="s">
        <v>1198</v>
      </c>
      <c r="E491" s="21" t="s">
        <v>1199</v>
      </c>
      <c r="F491" s="21"/>
      <c r="G491" s="22" t="s">
        <v>10</v>
      </c>
      <c r="H491" s="23">
        <v>6731.12</v>
      </c>
      <c r="I491" s="23">
        <v>6731.12</v>
      </c>
      <c r="J491" s="24">
        <f t="shared" si="11"/>
        <v>1</v>
      </c>
    </row>
    <row r="492" spans="1:10" s="14" customFormat="1" ht="45">
      <c r="A492" s="32"/>
      <c r="C492" s="22" t="s">
        <v>1200</v>
      </c>
      <c r="D492" s="52" t="s">
        <v>1201</v>
      </c>
      <c r="E492" s="21" t="s">
        <v>1202</v>
      </c>
      <c r="F492" s="21"/>
      <c r="G492" s="22" t="s">
        <v>10</v>
      </c>
      <c r="H492" s="23">
        <v>7455</v>
      </c>
      <c r="I492" s="23">
        <v>7409.35</v>
      </c>
      <c r="J492" s="24">
        <f t="shared" si="11"/>
        <v>0.99387659289067742</v>
      </c>
    </row>
    <row r="493" spans="1:10" s="14" customFormat="1">
      <c r="A493" s="32"/>
      <c r="C493" s="22" t="s">
        <v>1203</v>
      </c>
      <c r="D493" s="52" t="s">
        <v>1204</v>
      </c>
      <c r="E493" s="21" t="s">
        <v>1205</v>
      </c>
      <c r="F493" s="21"/>
      <c r="G493" s="22" t="s">
        <v>10</v>
      </c>
      <c r="H493" s="23">
        <v>5134.3500000000004</v>
      </c>
      <c r="I493" s="23">
        <v>4951.9000000000005</v>
      </c>
      <c r="J493" s="24">
        <f t="shared" si="11"/>
        <v>0.96446483001743166</v>
      </c>
    </row>
    <row r="494" spans="1:10" s="14" customFormat="1" ht="30">
      <c r="A494" s="32"/>
      <c r="C494" s="22" t="s">
        <v>1206</v>
      </c>
      <c r="D494" s="52" t="s">
        <v>1179</v>
      </c>
      <c r="E494" s="21" t="s">
        <v>1207</v>
      </c>
      <c r="F494" s="21"/>
      <c r="G494" s="22" t="s">
        <v>10</v>
      </c>
      <c r="H494" s="23">
        <v>7038.8</v>
      </c>
      <c r="I494" s="23">
        <v>7038.8</v>
      </c>
      <c r="J494" s="24">
        <f t="shared" si="11"/>
        <v>1</v>
      </c>
    </row>
    <row r="495" spans="1:10" s="14" customFormat="1" ht="30">
      <c r="A495" s="32"/>
      <c r="C495" s="22" t="s">
        <v>1208</v>
      </c>
      <c r="D495" s="52" t="s">
        <v>1209</v>
      </c>
      <c r="E495" s="21" t="s">
        <v>1210</v>
      </c>
      <c r="F495" s="21"/>
      <c r="G495" s="22" t="s">
        <v>10</v>
      </c>
      <c r="H495" s="23">
        <v>6801.13</v>
      </c>
      <c r="I495" s="23">
        <v>6801.13</v>
      </c>
      <c r="J495" s="24">
        <f t="shared" si="11"/>
        <v>1</v>
      </c>
    </row>
    <row r="496" spans="1:10" s="14" customFormat="1" ht="30">
      <c r="A496" s="32"/>
      <c r="C496" s="22" t="s">
        <v>1211</v>
      </c>
      <c r="D496" s="52" t="s">
        <v>1101</v>
      </c>
      <c r="E496" s="21" t="s">
        <v>1212</v>
      </c>
      <c r="F496" s="21"/>
      <c r="G496" s="22" t="s">
        <v>10</v>
      </c>
      <c r="H496" s="23">
        <v>3238.39</v>
      </c>
      <c r="I496" s="23">
        <v>3237.19</v>
      </c>
      <c r="J496" s="24">
        <f t="shared" si="11"/>
        <v>0.99962944549606447</v>
      </c>
    </row>
    <row r="497" spans="1:10" s="14" customFormat="1">
      <c r="A497" s="32"/>
      <c r="C497" s="22" t="s">
        <v>1213</v>
      </c>
      <c r="D497" s="52" t="s">
        <v>1204</v>
      </c>
      <c r="E497" s="21" t="s">
        <v>1214</v>
      </c>
      <c r="F497" s="21"/>
      <c r="G497" s="22" t="s">
        <v>10</v>
      </c>
      <c r="H497" s="23">
        <v>5167.9799999999996</v>
      </c>
      <c r="I497" s="23">
        <v>5111.0999999999995</v>
      </c>
      <c r="J497" s="24">
        <f t="shared" si="11"/>
        <v>0.98899376545574869</v>
      </c>
    </row>
    <row r="498" spans="1:10" s="14" customFormat="1" ht="45">
      <c r="A498" s="32"/>
      <c r="C498" s="22" t="s">
        <v>1215</v>
      </c>
      <c r="D498" s="52" t="s">
        <v>1216</v>
      </c>
      <c r="E498" s="21" t="s">
        <v>1217</v>
      </c>
      <c r="F498" s="21"/>
      <c r="G498" s="22" t="s">
        <v>10</v>
      </c>
      <c r="H498" s="23">
        <v>7050</v>
      </c>
      <c r="I498" s="23">
        <v>7050</v>
      </c>
      <c r="J498" s="24">
        <f t="shared" si="11"/>
        <v>1</v>
      </c>
    </row>
    <row r="499" spans="1:10" s="14" customFormat="1" ht="60">
      <c r="A499" s="32"/>
      <c r="C499" s="22" t="s">
        <v>1218</v>
      </c>
      <c r="D499" s="52" t="s">
        <v>1219</v>
      </c>
      <c r="E499" s="59" t="s">
        <v>1220</v>
      </c>
      <c r="F499" s="60"/>
      <c r="G499" s="22" t="s">
        <v>10</v>
      </c>
      <c r="H499" s="23">
        <v>2035.2</v>
      </c>
      <c r="I499" s="23">
        <v>2035.2</v>
      </c>
      <c r="J499" s="24">
        <f t="shared" si="11"/>
        <v>1</v>
      </c>
    </row>
    <row r="500" spans="1:10" s="14" customFormat="1" ht="60">
      <c r="A500" s="32"/>
      <c r="C500" s="22" t="s">
        <v>1221</v>
      </c>
      <c r="D500" s="52" t="s">
        <v>1219</v>
      </c>
      <c r="E500" s="21" t="s">
        <v>1222</v>
      </c>
      <c r="F500" s="21"/>
      <c r="G500" s="22" t="s">
        <v>10</v>
      </c>
      <c r="H500" s="23">
        <v>2343.75</v>
      </c>
      <c r="I500" s="23">
        <v>2343.75</v>
      </c>
      <c r="J500" s="24">
        <f t="shared" si="11"/>
        <v>1</v>
      </c>
    </row>
    <row r="501" spans="1:10" s="14" customFormat="1" ht="60">
      <c r="A501" s="32"/>
      <c r="C501" s="22" t="s">
        <v>1223</v>
      </c>
      <c r="D501" s="52" t="s">
        <v>1219</v>
      </c>
      <c r="E501" s="21" t="s">
        <v>1224</v>
      </c>
      <c r="F501" s="21"/>
      <c r="G501" s="22" t="s">
        <v>10</v>
      </c>
      <c r="H501" s="23">
        <v>2142</v>
      </c>
      <c r="I501" s="23">
        <v>2142</v>
      </c>
      <c r="J501" s="24">
        <f t="shared" si="11"/>
        <v>1</v>
      </c>
    </row>
    <row r="502" spans="1:10" s="14" customFormat="1" ht="30">
      <c r="A502" s="32"/>
      <c r="C502" s="22" t="s">
        <v>1225</v>
      </c>
      <c r="D502" s="52" t="s">
        <v>1226</v>
      </c>
      <c r="E502" s="21" t="s">
        <v>1227</v>
      </c>
      <c r="F502" s="21"/>
      <c r="G502" s="22" t="s">
        <v>10</v>
      </c>
      <c r="H502" s="23">
        <v>4026</v>
      </c>
      <c r="I502" s="23">
        <v>4026</v>
      </c>
      <c r="J502" s="24">
        <f t="shared" si="11"/>
        <v>1</v>
      </c>
    </row>
    <row r="503" spans="1:10" s="14" customFormat="1" ht="30">
      <c r="A503" s="32"/>
      <c r="C503" s="22" t="s">
        <v>1228</v>
      </c>
      <c r="D503" s="52" t="s">
        <v>1229</v>
      </c>
      <c r="E503" s="21" t="s">
        <v>1230</v>
      </c>
      <c r="F503" s="21"/>
      <c r="G503" s="22" t="s">
        <v>10</v>
      </c>
      <c r="H503" s="23">
        <v>7500</v>
      </c>
      <c r="I503" s="23">
        <v>7367.42</v>
      </c>
      <c r="J503" s="24">
        <f t="shared" si="11"/>
        <v>0.98232266666666668</v>
      </c>
    </row>
    <row r="504" spans="1:10" s="14" customFormat="1" ht="30">
      <c r="A504" s="32"/>
      <c r="C504" s="22" t="s">
        <v>1231</v>
      </c>
      <c r="D504" s="52" t="s">
        <v>1232</v>
      </c>
      <c r="E504" s="21" t="s">
        <v>1233</v>
      </c>
      <c r="F504" s="21"/>
      <c r="G504" s="22" t="s">
        <v>10</v>
      </c>
      <c r="H504" s="23">
        <v>4080</v>
      </c>
      <c r="I504" s="23">
        <v>4080</v>
      </c>
      <c r="J504" s="24">
        <f t="shared" si="11"/>
        <v>1</v>
      </c>
    </row>
    <row r="505" spans="1:10" s="14" customFormat="1" ht="30">
      <c r="A505" s="32"/>
      <c r="C505" s="22" t="s">
        <v>1234</v>
      </c>
      <c r="D505" s="52" t="s">
        <v>1235</v>
      </c>
      <c r="E505" s="21" t="s">
        <v>1236</v>
      </c>
      <c r="F505" s="21"/>
      <c r="G505" s="22" t="s">
        <v>10</v>
      </c>
      <c r="H505" s="23">
        <v>3802.5</v>
      </c>
      <c r="I505" s="23">
        <v>3802.5</v>
      </c>
      <c r="J505" s="24">
        <f t="shared" si="11"/>
        <v>1</v>
      </c>
    </row>
    <row r="506" spans="1:10" s="14" customFormat="1">
      <c r="A506" s="32"/>
      <c r="C506" s="22" t="s">
        <v>1237</v>
      </c>
      <c r="D506" s="52" t="s">
        <v>1204</v>
      </c>
      <c r="E506" s="21" t="s">
        <v>1238</v>
      </c>
      <c r="F506" s="21"/>
      <c r="G506" s="22" t="s">
        <v>10</v>
      </c>
      <c r="H506" s="23">
        <v>5224.79</v>
      </c>
      <c r="I506" s="23">
        <v>5224.79</v>
      </c>
      <c r="J506" s="24">
        <f t="shared" si="11"/>
        <v>1</v>
      </c>
    </row>
    <row r="507" spans="1:10" s="14" customFormat="1" ht="30">
      <c r="A507" s="32"/>
      <c r="C507" s="22" t="s">
        <v>1239</v>
      </c>
      <c r="D507" s="52" t="s">
        <v>1240</v>
      </c>
      <c r="E507" s="21" t="s">
        <v>1241</v>
      </c>
      <c r="F507" s="21"/>
      <c r="G507" s="22" t="s">
        <v>10</v>
      </c>
      <c r="H507" s="23">
        <v>2716.5</v>
      </c>
      <c r="I507" s="23">
        <v>2494.02</v>
      </c>
      <c r="J507" s="24">
        <f t="shared" si="11"/>
        <v>0.91810049696300389</v>
      </c>
    </row>
    <row r="508" spans="1:10" s="14" customFormat="1">
      <c r="A508" s="32"/>
      <c r="C508" s="22" t="s">
        <v>1242</v>
      </c>
      <c r="D508" s="52" t="s">
        <v>1032</v>
      </c>
      <c r="E508" s="21" t="s">
        <v>1243</v>
      </c>
      <c r="F508" s="21"/>
      <c r="G508" s="22" t="s">
        <v>10</v>
      </c>
      <c r="H508" s="23">
        <v>7500</v>
      </c>
      <c r="I508" s="23">
        <v>7495.39</v>
      </c>
      <c r="J508" s="24">
        <f t="shared" si="11"/>
        <v>0.99938533333333335</v>
      </c>
    </row>
    <row r="509" spans="1:10" s="14" customFormat="1" ht="30">
      <c r="A509" s="32"/>
      <c r="C509" s="22" t="s">
        <v>1244</v>
      </c>
      <c r="D509" s="52" t="s">
        <v>1245</v>
      </c>
      <c r="E509" s="21" t="s">
        <v>1246</v>
      </c>
      <c r="F509" s="21"/>
      <c r="G509" s="22" t="s">
        <v>10</v>
      </c>
      <c r="H509" s="23">
        <v>7474.95</v>
      </c>
      <c r="I509" s="23">
        <v>7349.74</v>
      </c>
      <c r="J509" s="24">
        <f t="shared" si="11"/>
        <v>0.98324938628352032</v>
      </c>
    </row>
    <row r="510" spans="1:10" s="14" customFormat="1" ht="30">
      <c r="A510" s="32"/>
      <c r="C510" s="22" t="s">
        <v>1247</v>
      </c>
      <c r="D510" s="52" t="s">
        <v>1248</v>
      </c>
      <c r="E510" s="21" t="s">
        <v>1249</v>
      </c>
      <c r="F510" s="21"/>
      <c r="G510" s="22" t="s">
        <v>10</v>
      </c>
      <c r="H510" s="23">
        <v>2950.5</v>
      </c>
      <c r="I510" s="23">
        <v>2950.5</v>
      </c>
      <c r="J510" s="24">
        <f t="shared" si="11"/>
        <v>1</v>
      </c>
    </row>
    <row r="511" spans="1:10" s="14" customFormat="1" ht="30">
      <c r="A511" s="32"/>
      <c r="C511" s="22" t="s">
        <v>1250</v>
      </c>
      <c r="D511" s="52" t="s">
        <v>1251</v>
      </c>
      <c r="E511" s="21" t="s">
        <v>1252</v>
      </c>
      <c r="F511" s="21"/>
      <c r="G511" s="22" t="s">
        <v>10</v>
      </c>
      <c r="H511" s="23">
        <v>7419</v>
      </c>
      <c r="I511" s="23">
        <v>7419</v>
      </c>
      <c r="J511" s="24">
        <f t="shared" si="11"/>
        <v>1</v>
      </c>
    </row>
    <row r="512" spans="1:10" s="14" customFormat="1" ht="30">
      <c r="A512" s="32"/>
      <c r="C512" s="22" t="s">
        <v>1253</v>
      </c>
      <c r="D512" s="52" t="s">
        <v>1254</v>
      </c>
      <c r="E512" s="21" t="s">
        <v>1255</v>
      </c>
      <c r="F512" s="21"/>
      <c r="G512" s="22" t="s">
        <v>10</v>
      </c>
      <c r="H512" s="23">
        <v>4636.5</v>
      </c>
      <c r="I512" s="23">
        <v>4636.5</v>
      </c>
      <c r="J512" s="24">
        <f t="shared" si="11"/>
        <v>1</v>
      </c>
    </row>
    <row r="513" spans="1:10" s="14" customFormat="1" ht="45">
      <c r="A513" s="32"/>
      <c r="C513" s="22" t="s">
        <v>1256</v>
      </c>
      <c r="D513" s="52" t="s">
        <v>1257</v>
      </c>
      <c r="E513" s="21" t="s">
        <v>1258</v>
      </c>
      <c r="F513" s="21"/>
      <c r="G513" s="22" t="s">
        <v>10</v>
      </c>
      <c r="H513" s="23">
        <v>7495.5</v>
      </c>
      <c r="I513" s="23">
        <v>7495.5</v>
      </c>
      <c r="J513" s="24">
        <f t="shared" si="11"/>
        <v>1</v>
      </c>
    </row>
    <row r="514" spans="1:10" s="14" customFormat="1" ht="30">
      <c r="A514" s="32"/>
      <c r="C514" s="22" t="s">
        <v>1259</v>
      </c>
      <c r="D514" s="52" t="s">
        <v>1198</v>
      </c>
      <c r="E514" s="21" t="s">
        <v>1260</v>
      </c>
      <c r="F514" s="21"/>
      <c r="G514" s="22" t="s">
        <v>10</v>
      </c>
      <c r="H514" s="23">
        <v>5542.71</v>
      </c>
      <c r="I514" s="23">
        <v>5542.71</v>
      </c>
      <c r="J514" s="24">
        <f t="shared" si="11"/>
        <v>1</v>
      </c>
    </row>
    <row r="515" spans="1:10" s="14" customFormat="1" ht="45">
      <c r="A515" s="32"/>
      <c r="C515" s="22" t="s">
        <v>1261</v>
      </c>
      <c r="D515" s="52" t="s">
        <v>1262</v>
      </c>
      <c r="E515" s="21" t="s">
        <v>1263</v>
      </c>
      <c r="F515" s="21"/>
      <c r="G515" s="22" t="s">
        <v>10</v>
      </c>
      <c r="H515" s="23">
        <v>7457.03</v>
      </c>
      <c r="I515" s="23">
        <v>7452.33</v>
      </c>
      <c r="J515" s="24">
        <f t="shared" si="11"/>
        <v>0.99936972226208021</v>
      </c>
    </row>
    <row r="516" spans="1:10" s="14" customFormat="1" ht="30">
      <c r="A516" s="32"/>
      <c r="C516" s="22" t="s">
        <v>1264</v>
      </c>
      <c r="D516" s="52" t="s">
        <v>1060</v>
      </c>
      <c r="E516" s="21" t="s">
        <v>1265</v>
      </c>
      <c r="F516" s="21"/>
      <c r="G516" s="22" t="s">
        <v>10</v>
      </c>
      <c r="H516" s="23">
        <v>7026</v>
      </c>
      <c r="I516" s="23">
        <v>6718.09</v>
      </c>
      <c r="J516" s="24">
        <f t="shared" si="11"/>
        <v>0.956175633361799</v>
      </c>
    </row>
    <row r="517" spans="1:10" s="14" customFormat="1" ht="45">
      <c r="A517" s="32"/>
      <c r="C517" s="22" t="s">
        <v>1266</v>
      </c>
      <c r="D517" s="52" t="s">
        <v>1267</v>
      </c>
      <c r="E517" s="21" t="s">
        <v>1268</v>
      </c>
      <c r="F517" s="21"/>
      <c r="G517" s="22" t="s">
        <v>10</v>
      </c>
      <c r="H517" s="23">
        <v>7500</v>
      </c>
      <c r="I517" s="23">
        <v>7498.38</v>
      </c>
      <c r="J517" s="24">
        <f t="shared" si="11"/>
        <v>0.99978400000000001</v>
      </c>
    </row>
    <row r="518" spans="1:10" s="14" customFormat="1" ht="30">
      <c r="A518" s="32"/>
      <c r="C518" s="22" t="s">
        <v>1269</v>
      </c>
      <c r="D518" s="52" t="s">
        <v>1270</v>
      </c>
      <c r="E518" s="21" t="s">
        <v>1271</v>
      </c>
      <c r="F518" s="21"/>
      <c r="G518" s="22" t="s">
        <v>10</v>
      </c>
      <c r="H518" s="23">
        <v>7495.8</v>
      </c>
      <c r="I518" s="23">
        <v>7495.74</v>
      </c>
      <c r="J518" s="24">
        <f t="shared" si="11"/>
        <v>0.99999199551748974</v>
      </c>
    </row>
    <row r="519" spans="1:10" s="14" customFormat="1" ht="30">
      <c r="A519" s="32"/>
      <c r="C519" s="22" t="s">
        <v>1272</v>
      </c>
      <c r="D519" s="52" t="s">
        <v>1251</v>
      </c>
      <c r="E519" s="21" t="s">
        <v>1273</v>
      </c>
      <c r="F519" s="21"/>
      <c r="G519" s="22" t="s">
        <v>10</v>
      </c>
      <c r="H519" s="23">
        <v>7498.65</v>
      </c>
      <c r="I519" s="23">
        <v>7498.65</v>
      </c>
      <c r="J519" s="24">
        <f t="shared" si="11"/>
        <v>1</v>
      </c>
    </row>
    <row r="520" spans="1:10" s="14" customFormat="1" ht="30">
      <c r="A520" s="32"/>
      <c r="C520" s="22" t="s">
        <v>1274</v>
      </c>
      <c r="D520" s="52" t="s">
        <v>1165</v>
      </c>
      <c r="E520" s="21" t="s">
        <v>1275</v>
      </c>
      <c r="F520" s="21"/>
      <c r="G520" s="22" t="s">
        <v>10</v>
      </c>
      <c r="H520" s="23">
        <v>7499.4</v>
      </c>
      <c r="I520" s="23">
        <v>7499.4</v>
      </c>
      <c r="J520" s="24">
        <f t="shared" si="11"/>
        <v>1</v>
      </c>
    </row>
    <row r="521" spans="1:10" s="14" customFormat="1" ht="30">
      <c r="A521" s="32"/>
      <c r="C521" s="22" t="s">
        <v>1276</v>
      </c>
      <c r="D521" s="52" t="s">
        <v>1277</v>
      </c>
      <c r="E521" s="21" t="s">
        <v>1278</v>
      </c>
      <c r="F521" s="21"/>
      <c r="G521" s="22" t="s">
        <v>10</v>
      </c>
      <c r="H521" s="23">
        <v>7485.75</v>
      </c>
      <c r="I521" s="23">
        <v>7172.94</v>
      </c>
      <c r="J521" s="24">
        <f t="shared" si="11"/>
        <v>0.95821260394750019</v>
      </c>
    </row>
    <row r="522" spans="1:10" s="14" customFormat="1" ht="30">
      <c r="A522" s="32"/>
      <c r="C522" s="22" t="s">
        <v>1279</v>
      </c>
      <c r="D522" s="52" t="s">
        <v>1280</v>
      </c>
      <c r="E522" s="21" t="s">
        <v>1281</v>
      </c>
      <c r="F522" s="21"/>
      <c r="G522" s="22" t="s">
        <v>10</v>
      </c>
      <c r="H522" s="23">
        <v>7500</v>
      </c>
      <c r="I522" s="23">
        <v>7500</v>
      </c>
      <c r="J522" s="24">
        <f t="shared" si="11"/>
        <v>1</v>
      </c>
    </row>
    <row r="523" spans="1:10" s="14" customFormat="1" ht="30">
      <c r="A523" s="32"/>
      <c r="C523" s="22" t="s">
        <v>1282</v>
      </c>
      <c r="D523" s="52" t="s">
        <v>1283</v>
      </c>
      <c r="E523" s="21" t="s">
        <v>1284</v>
      </c>
      <c r="F523" s="21"/>
      <c r="G523" s="22" t="s">
        <v>10</v>
      </c>
      <c r="H523" s="23">
        <v>7500</v>
      </c>
      <c r="I523" s="23">
        <v>7472.57</v>
      </c>
      <c r="J523" s="24">
        <f t="shared" si="11"/>
        <v>0.9963426666666666</v>
      </c>
    </row>
    <row r="524" spans="1:10" s="14" customFormat="1" ht="45">
      <c r="A524" s="32"/>
      <c r="C524" s="22" t="s">
        <v>1285</v>
      </c>
      <c r="D524" s="52" t="s">
        <v>1286</v>
      </c>
      <c r="E524" s="21" t="s">
        <v>1287</v>
      </c>
      <c r="F524" s="21"/>
      <c r="G524" s="22" t="s">
        <v>10</v>
      </c>
      <c r="H524" s="23">
        <v>7489.74</v>
      </c>
      <c r="I524" s="23">
        <v>7238.99</v>
      </c>
      <c r="J524" s="24">
        <f t="shared" si="11"/>
        <v>0.96652086721301411</v>
      </c>
    </row>
    <row r="525" spans="1:10" s="14" customFormat="1">
      <c r="A525" s="32"/>
      <c r="C525" s="22" t="s">
        <v>1288</v>
      </c>
      <c r="D525" s="52" t="s">
        <v>1204</v>
      </c>
      <c r="E525" s="21" t="s">
        <v>1289</v>
      </c>
      <c r="F525" s="21"/>
      <c r="G525" s="22" t="s">
        <v>10</v>
      </c>
      <c r="H525" s="23">
        <v>4001.25</v>
      </c>
      <c r="I525" s="23">
        <v>3742.68</v>
      </c>
      <c r="J525" s="24">
        <f t="shared" si="11"/>
        <v>0.93537769447047792</v>
      </c>
    </row>
    <row r="526" spans="1:10" s="14" customFormat="1">
      <c r="A526" s="32"/>
      <c r="C526" s="22" t="s">
        <v>1290</v>
      </c>
      <c r="D526" s="52" t="s">
        <v>1291</v>
      </c>
      <c r="E526" s="21" t="s">
        <v>1292</v>
      </c>
      <c r="F526" s="21"/>
      <c r="G526" s="22" t="s">
        <v>10</v>
      </c>
      <c r="H526" s="23">
        <v>7416</v>
      </c>
      <c r="I526" s="23">
        <v>7416</v>
      </c>
      <c r="J526" s="24">
        <f t="shared" si="11"/>
        <v>1</v>
      </c>
    </row>
    <row r="527" spans="1:10" s="14" customFormat="1" ht="30">
      <c r="A527" s="32"/>
      <c r="C527" s="22" t="s">
        <v>1293</v>
      </c>
      <c r="D527" s="52" t="s">
        <v>1294</v>
      </c>
      <c r="E527" s="21" t="s">
        <v>1295</v>
      </c>
      <c r="F527" s="21"/>
      <c r="G527" s="22" t="s">
        <v>10</v>
      </c>
      <c r="H527" s="23">
        <v>7499.7</v>
      </c>
      <c r="I527" s="23">
        <v>7481.29</v>
      </c>
      <c r="J527" s="24">
        <f t="shared" si="11"/>
        <v>0.99754523514273907</v>
      </c>
    </row>
    <row r="528" spans="1:10" s="14" customFormat="1" ht="45">
      <c r="A528" s="32"/>
      <c r="C528" s="22" t="s">
        <v>1296</v>
      </c>
      <c r="D528" s="52" t="s">
        <v>1297</v>
      </c>
      <c r="E528" s="21" t="s">
        <v>1298</v>
      </c>
      <c r="F528" s="21"/>
      <c r="G528" s="22" t="s">
        <v>10</v>
      </c>
      <c r="H528" s="23">
        <v>7498.74</v>
      </c>
      <c r="I528" s="23">
        <v>7247.99</v>
      </c>
      <c r="J528" s="24">
        <f t="shared" si="11"/>
        <v>0.96656104892288575</v>
      </c>
    </row>
    <row r="529" spans="1:10" s="14" customFormat="1" ht="30">
      <c r="A529" s="32"/>
      <c r="C529" s="22" t="s">
        <v>1299</v>
      </c>
      <c r="D529" s="52" t="s">
        <v>1294</v>
      </c>
      <c r="E529" s="21" t="s">
        <v>1300</v>
      </c>
      <c r="F529" s="21"/>
      <c r="G529" s="22" t="s">
        <v>10</v>
      </c>
      <c r="H529" s="23">
        <v>7499.1</v>
      </c>
      <c r="I529" s="23">
        <v>7456.79</v>
      </c>
      <c r="J529" s="24">
        <f t="shared" si="11"/>
        <v>0.99435798962542166</v>
      </c>
    </row>
    <row r="530" spans="1:10" s="14" customFormat="1">
      <c r="A530" s="32"/>
      <c r="C530" s="22" t="s">
        <v>1301</v>
      </c>
      <c r="D530" s="52" t="s">
        <v>1302</v>
      </c>
      <c r="E530" s="21" t="s">
        <v>1303</v>
      </c>
      <c r="F530" s="21"/>
      <c r="G530" s="22" t="s">
        <v>10</v>
      </c>
      <c r="H530" s="23">
        <v>5154.8999999999996</v>
      </c>
      <c r="I530" s="23">
        <v>4649.6499999999996</v>
      </c>
      <c r="J530" s="24">
        <f t="shared" si="11"/>
        <v>0.90198645948514999</v>
      </c>
    </row>
    <row r="531" spans="1:10" s="14" customFormat="1">
      <c r="A531" s="32"/>
      <c r="C531" s="22" t="s">
        <v>1304</v>
      </c>
      <c r="D531" s="52" t="s">
        <v>1302</v>
      </c>
      <c r="E531" s="21" t="s">
        <v>1305</v>
      </c>
      <c r="F531" s="21"/>
      <c r="G531" s="22" t="s">
        <v>10</v>
      </c>
      <c r="H531" s="23">
        <v>7409.7</v>
      </c>
      <c r="I531" s="23">
        <v>7369.48</v>
      </c>
      <c r="J531" s="24">
        <f t="shared" si="11"/>
        <v>0.99457197997219859</v>
      </c>
    </row>
    <row r="532" spans="1:10" s="14" customFormat="1">
      <c r="A532" s="32"/>
      <c r="C532" s="22" t="s">
        <v>1306</v>
      </c>
      <c r="D532" s="52" t="s">
        <v>1302</v>
      </c>
      <c r="E532" s="21" t="s">
        <v>1307</v>
      </c>
      <c r="F532" s="21"/>
      <c r="G532" s="22" t="s">
        <v>10</v>
      </c>
      <c r="H532" s="23">
        <v>5262.3</v>
      </c>
      <c r="I532" s="23">
        <v>5243.21</v>
      </c>
      <c r="J532" s="24">
        <f t="shared" si="11"/>
        <v>0.99637230868631588</v>
      </c>
    </row>
    <row r="533" spans="1:10" s="14" customFormat="1">
      <c r="A533" s="32"/>
      <c r="C533" s="22" t="s">
        <v>1308</v>
      </c>
      <c r="D533" s="52" t="s">
        <v>1302</v>
      </c>
      <c r="E533" s="21" t="s">
        <v>1309</v>
      </c>
      <c r="F533" s="21"/>
      <c r="G533" s="22" t="s">
        <v>10</v>
      </c>
      <c r="H533" s="23">
        <v>7400.7</v>
      </c>
      <c r="I533" s="23">
        <v>7351.86</v>
      </c>
      <c r="J533" s="24">
        <f t="shared" si="11"/>
        <v>0.9934006242652722</v>
      </c>
    </row>
    <row r="534" spans="1:10" s="14" customFormat="1">
      <c r="A534" s="32"/>
      <c r="C534" s="22" t="s">
        <v>1310</v>
      </c>
      <c r="D534" s="52" t="s">
        <v>1311</v>
      </c>
      <c r="E534" s="21" t="s">
        <v>1312</v>
      </c>
      <c r="F534" s="21"/>
      <c r="G534" s="22" t="s">
        <v>10</v>
      </c>
      <c r="H534" s="23">
        <v>6837.3</v>
      </c>
      <c r="I534" s="23">
        <v>6746.56</v>
      </c>
      <c r="J534" s="24">
        <f t="shared" si="11"/>
        <v>0.98672867944949028</v>
      </c>
    </row>
    <row r="535" spans="1:10" s="14" customFormat="1">
      <c r="A535" s="32"/>
      <c r="C535" s="22" t="s">
        <v>1313</v>
      </c>
      <c r="D535" s="52" t="s">
        <v>1314</v>
      </c>
      <c r="E535" s="21" t="s">
        <v>1315</v>
      </c>
      <c r="F535" s="21"/>
      <c r="G535" s="22" t="s">
        <v>10</v>
      </c>
      <c r="H535" s="23">
        <v>7416</v>
      </c>
      <c r="I535" s="23">
        <v>6912.52</v>
      </c>
      <c r="J535" s="24">
        <f t="shared" si="11"/>
        <v>0.93210895361380808</v>
      </c>
    </row>
    <row r="536" spans="1:10" s="14" customFormat="1" ht="30">
      <c r="A536" s="32"/>
      <c r="C536" s="22" t="s">
        <v>1316</v>
      </c>
      <c r="D536" s="52" t="s">
        <v>1317</v>
      </c>
      <c r="E536" s="21" t="s">
        <v>1318</v>
      </c>
      <c r="F536" s="21"/>
      <c r="G536" s="22" t="s">
        <v>10</v>
      </c>
      <c r="H536" s="23">
        <v>7497.6</v>
      </c>
      <c r="I536" s="23">
        <v>7423.0700000000006</v>
      </c>
      <c r="J536" s="24">
        <f t="shared" si="11"/>
        <v>0.99005948570209135</v>
      </c>
    </row>
    <row r="537" spans="1:10" s="14" customFormat="1" ht="30">
      <c r="A537" s="32"/>
      <c r="C537" s="22" t="s">
        <v>1319</v>
      </c>
      <c r="D537" s="52" t="s">
        <v>1320</v>
      </c>
      <c r="E537" s="21" t="s">
        <v>1321</v>
      </c>
      <c r="F537" s="21"/>
      <c r="G537" s="22" t="s">
        <v>10</v>
      </c>
      <c r="H537" s="23">
        <v>7486.35</v>
      </c>
      <c r="I537" s="23">
        <v>7486.35</v>
      </c>
      <c r="J537" s="24">
        <f t="shared" si="11"/>
        <v>1</v>
      </c>
    </row>
    <row r="538" spans="1:10" s="14" customFormat="1">
      <c r="A538" s="32"/>
      <c r="C538" s="22" t="s">
        <v>1322</v>
      </c>
      <c r="D538" s="52" t="s">
        <v>1204</v>
      </c>
      <c r="E538" s="21" t="s">
        <v>1323</v>
      </c>
      <c r="F538" s="21"/>
      <c r="G538" s="22" t="s">
        <v>10</v>
      </c>
      <c r="H538" s="23">
        <v>4001.25</v>
      </c>
      <c r="I538" s="23">
        <v>3470.58</v>
      </c>
      <c r="J538" s="24">
        <f t="shared" si="11"/>
        <v>0.86737394564198689</v>
      </c>
    </row>
    <row r="539" spans="1:10" s="14" customFormat="1">
      <c r="A539" s="32"/>
      <c r="C539" s="22" t="s">
        <v>1324</v>
      </c>
      <c r="D539" s="52" t="s">
        <v>1204</v>
      </c>
      <c r="E539" s="21" t="s">
        <v>1325</v>
      </c>
      <c r="F539" s="21"/>
      <c r="G539" s="22" t="s">
        <v>10</v>
      </c>
      <c r="H539" s="23">
        <v>4001.25</v>
      </c>
      <c r="I539" s="23">
        <v>3732.32</v>
      </c>
      <c r="J539" s="24">
        <f t="shared" si="11"/>
        <v>0.93278850359262733</v>
      </c>
    </row>
    <row r="540" spans="1:10" s="14" customFormat="1" ht="30">
      <c r="A540" s="32"/>
      <c r="C540" s="22" t="s">
        <v>1326</v>
      </c>
      <c r="D540" s="52" t="s">
        <v>1317</v>
      </c>
      <c r="E540" s="21" t="s">
        <v>1327</v>
      </c>
      <c r="F540" s="21"/>
      <c r="G540" s="22" t="s">
        <v>10</v>
      </c>
      <c r="H540" s="23">
        <v>7498.5</v>
      </c>
      <c r="I540" s="23">
        <v>7484.56</v>
      </c>
      <c r="J540" s="24">
        <f t="shared" si="11"/>
        <v>0.99814096152563847</v>
      </c>
    </row>
    <row r="541" spans="1:10" s="14" customFormat="1" ht="30">
      <c r="A541" s="32"/>
      <c r="C541" s="22" t="s">
        <v>1328</v>
      </c>
      <c r="D541" s="52" t="s">
        <v>988</v>
      </c>
      <c r="E541" s="21" t="s">
        <v>1329</v>
      </c>
      <c r="F541" s="21"/>
      <c r="G541" s="22" t="s">
        <v>10</v>
      </c>
      <c r="H541" s="23">
        <v>7408.8</v>
      </c>
      <c r="I541" s="23">
        <v>5793.16</v>
      </c>
      <c r="J541" s="24">
        <f t="shared" si="11"/>
        <v>0.78192959723571964</v>
      </c>
    </row>
    <row r="542" spans="1:10" s="14" customFormat="1" ht="30">
      <c r="A542" s="32"/>
      <c r="C542" s="22" t="s">
        <v>1330</v>
      </c>
      <c r="D542" s="52" t="s">
        <v>1331</v>
      </c>
      <c r="E542" s="21" t="s">
        <v>1332</v>
      </c>
      <c r="F542" s="21"/>
      <c r="G542" s="22" t="s">
        <v>10</v>
      </c>
      <c r="H542" s="23">
        <v>7185.75</v>
      </c>
      <c r="I542" s="23">
        <v>7185.75</v>
      </c>
      <c r="J542" s="24">
        <f t="shared" si="11"/>
        <v>1</v>
      </c>
    </row>
    <row r="543" spans="1:10" s="14" customFormat="1" ht="30">
      <c r="A543" s="32"/>
      <c r="C543" s="22" t="s">
        <v>1333</v>
      </c>
      <c r="D543" s="52" t="s">
        <v>1331</v>
      </c>
      <c r="E543" s="21" t="s">
        <v>1334</v>
      </c>
      <c r="F543" s="21"/>
      <c r="G543" s="22" t="s">
        <v>10</v>
      </c>
      <c r="H543" s="23">
        <v>7434</v>
      </c>
      <c r="I543" s="23">
        <v>7434</v>
      </c>
      <c r="J543" s="24">
        <f t="shared" si="11"/>
        <v>1</v>
      </c>
    </row>
    <row r="544" spans="1:10" s="14" customFormat="1" ht="30">
      <c r="A544" s="32"/>
      <c r="C544" s="22" t="s">
        <v>1335</v>
      </c>
      <c r="D544" s="52" t="s">
        <v>1331</v>
      </c>
      <c r="E544" s="21" t="s">
        <v>1336</v>
      </c>
      <c r="F544" s="21"/>
      <c r="G544" s="22" t="s">
        <v>10</v>
      </c>
      <c r="H544" s="23">
        <v>7372.5</v>
      </c>
      <c r="I544" s="23">
        <v>7372.5</v>
      </c>
      <c r="J544" s="24">
        <f t="shared" si="11"/>
        <v>1</v>
      </c>
    </row>
    <row r="545" spans="1:10" s="14" customFormat="1" ht="30">
      <c r="A545" s="32"/>
      <c r="C545" s="22" t="s">
        <v>1337</v>
      </c>
      <c r="D545" s="52" t="s">
        <v>1338</v>
      </c>
      <c r="E545" s="21" t="s">
        <v>1339</v>
      </c>
      <c r="F545" s="21"/>
      <c r="G545" s="22" t="s">
        <v>10</v>
      </c>
      <c r="H545" s="23">
        <v>7426.5</v>
      </c>
      <c r="I545" s="23">
        <v>7236.45</v>
      </c>
      <c r="J545" s="24">
        <f t="shared" si="11"/>
        <v>0.97440921026055338</v>
      </c>
    </row>
    <row r="546" spans="1:10" s="14" customFormat="1" ht="30">
      <c r="A546" s="32"/>
      <c r="C546" s="22" t="s">
        <v>1340</v>
      </c>
      <c r="D546" s="52" t="s">
        <v>1341</v>
      </c>
      <c r="E546" s="21" t="s">
        <v>1342</v>
      </c>
      <c r="F546" s="21"/>
      <c r="G546" s="22" t="s">
        <v>10</v>
      </c>
      <c r="H546" s="23">
        <v>7500</v>
      </c>
      <c r="I546" s="23">
        <v>7385.5599999999995</v>
      </c>
      <c r="J546" s="24">
        <f t="shared" si="11"/>
        <v>0.98474133333333325</v>
      </c>
    </row>
    <row r="547" spans="1:10" s="14" customFormat="1" ht="30">
      <c r="A547" s="32"/>
      <c r="C547" s="22" t="s">
        <v>1343</v>
      </c>
      <c r="D547" s="52" t="s">
        <v>1317</v>
      </c>
      <c r="E547" s="59" t="s">
        <v>1344</v>
      </c>
      <c r="F547" s="60"/>
      <c r="G547" s="22" t="s">
        <v>10</v>
      </c>
      <c r="H547" s="23">
        <v>7497</v>
      </c>
      <c r="I547" s="23">
        <v>7497</v>
      </c>
      <c r="J547" s="24">
        <f t="shared" si="11"/>
        <v>1</v>
      </c>
    </row>
    <row r="548" spans="1:10" s="14" customFormat="1" ht="75">
      <c r="A548" s="32"/>
      <c r="C548" s="22" t="s">
        <v>1345</v>
      </c>
      <c r="D548" s="52" t="s">
        <v>1346</v>
      </c>
      <c r="E548" s="21" t="s">
        <v>1347</v>
      </c>
      <c r="F548" s="21"/>
      <c r="G548" s="22" t="s">
        <v>10</v>
      </c>
      <c r="H548" s="23">
        <v>7500</v>
      </c>
      <c r="I548" s="23">
        <v>7485</v>
      </c>
      <c r="J548" s="24">
        <f t="shared" si="11"/>
        <v>0.998</v>
      </c>
    </row>
    <row r="549" spans="1:10" s="14" customFormat="1">
      <c r="A549" s="32"/>
      <c r="C549" s="22" t="s">
        <v>1348</v>
      </c>
      <c r="D549" s="52" t="s">
        <v>1349</v>
      </c>
      <c r="E549" s="21" t="s">
        <v>1350</v>
      </c>
      <c r="F549" s="21"/>
      <c r="G549" s="22" t="s">
        <v>10</v>
      </c>
      <c r="H549" s="23">
        <v>7484.25</v>
      </c>
      <c r="I549" s="23">
        <v>7421.76</v>
      </c>
      <c r="J549" s="24">
        <f t="shared" si="11"/>
        <v>0.991650465978555</v>
      </c>
    </row>
    <row r="550" spans="1:10" s="14" customFormat="1" ht="45">
      <c r="A550" s="32"/>
      <c r="C550" s="22" t="s">
        <v>1351</v>
      </c>
      <c r="D550" s="52" t="s">
        <v>1352</v>
      </c>
      <c r="E550" s="21" t="s">
        <v>1353</v>
      </c>
      <c r="F550" s="21"/>
      <c r="G550" s="22" t="s">
        <v>10</v>
      </c>
      <c r="H550" s="23">
        <v>2712</v>
      </c>
      <c r="I550" s="23">
        <v>2691.07</v>
      </c>
      <c r="J550" s="24">
        <f t="shared" si="11"/>
        <v>0.99228244837758117</v>
      </c>
    </row>
    <row r="551" spans="1:10" s="14" customFormat="1" ht="30">
      <c r="A551" s="32"/>
      <c r="C551" s="22" t="s">
        <v>1354</v>
      </c>
      <c r="D551" s="52" t="s">
        <v>1317</v>
      </c>
      <c r="E551" s="21" t="s">
        <v>1355</v>
      </c>
      <c r="F551" s="21"/>
      <c r="G551" s="22" t="s">
        <v>10</v>
      </c>
      <c r="H551" s="23">
        <v>7500</v>
      </c>
      <c r="I551" s="23">
        <v>7492.25</v>
      </c>
      <c r="J551" s="24">
        <f t="shared" ref="J551:J614" si="12">IF(H551=0,0,I551/H551)</f>
        <v>0.99896666666666667</v>
      </c>
    </row>
    <row r="552" spans="1:10" s="14" customFormat="1">
      <c r="A552" s="32"/>
      <c r="C552" s="22" t="s">
        <v>1356</v>
      </c>
      <c r="D552" s="52" t="s">
        <v>1204</v>
      </c>
      <c r="E552" s="21" t="s">
        <v>1357</v>
      </c>
      <c r="F552" s="21"/>
      <c r="G552" s="22" t="s">
        <v>10</v>
      </c>
      <c r="H552" s="23">
        <v>4001.25</v>
      </c>
      <c r="I552" s="23">
        <v>3880.33</v>
      </c>
      <c r="J552" s="24">
        <f t="shared" si="12"/>
        <v>0.9697794439237738</v>
      </c>
    </row>
    <row r="553" spans="1:10" s="14" customFormat="1">
      <c r="A553" s="32"/>
      <c r="C553" s="22" t="s">
        <v>1358</v>
      </c>
      <c r="D553" s="52" t="s">
        <v>1204</v>
      </c>
      <c r="E553" s="21" t="s">
        <v>1359</v>
      </c>
      <c r="F553" s="21"/>
      <c r="G553" s="22" t="s">
        <v>10</v>
      </c>
      <c r="H553" s="23">
        <v>4001.25</v>
      </c>
      <c r="I553" s="23">
        <v>3554.95</v>
      </c>
      <c r="J553" s="24">
        <f t="shared" si="12"/>
        <v>0.88845985629490776</v>
      </c>
    </row>
    <row r="554" spans="1:10" s="14" customFormat="1">
      <c r="A554" s="32"/>
      <c r="C554" s="22" t="s">
        <v>1360</v>
      </c>
      <c r="D554" s="52" t="s">
        <v>1204</v>
      </c>
      <c r="E554" s="21" t="s">
        <v>1361</v>
      </c>
      <c r="F554" s="21"/>
      <c r="G554" s="22" t="s">
        <v>10</v>
      </c>
      <c r="H554" s="23">
        <v>4001.25</v>
      </c>
      <c r="I554" s="23">
        <v>3826.7</v>
      </c>
      <c r="J554" s="24">
        <f t="shared" si="12"/>
        <v>0.95637613245860664</v>
      </c>
    </row>
    <row r="555" spans="1:10" s="14" customFormat="1" ht="30">
      <c r="A555" s="32"/>
      <c r="C555" s="22" t="s">
        <v>1362</v>
      </c>
      <c r="D555" s="52" t="s">
        <v>1363</v>
      </c>
      <c r="E555" s="21" t="s">
        <v>1364</v>
      </c>
      <c r="F555" s="21"/>
      <c r="G555" s="22" t="s">
        <v>10</v>
      </c>
      <c r="H555" s="23">
        <v>7500</v>
      </c>
      <c r="I555" s="23">
        <v>7500</v>
      </c>
      <c r="J555" s="24">
        <f t="shared" si="12"/>
        <v>1</v>
      </c>
    </row>
    <row r="556" spans="1:10" s="14" customFormat="1" ht="45">
      <c r="A556" s="32"/>
      <c r="C556" s="22" t="s">
        <v>1365</v>
      </c>
      <c r="D556" s="52" t="s">
        <v>1216</v>
      </c>
      <c r="E556" s="21" t="s">
        <v>1366</v>
      </c>
      <c r="F556" s="21"/>
      <c r="G556" s="22" t="s">
        <v>10</v>
      </c>
      <c r="H556" s="23">
        <v>7500</v>
      </c>
      <c r="I556" s="23">
        <v>7326.36</v>
      </c>
      <c r="J556" s="24">
        <f t="shared" si="12"/>
        <v>0.97684799999999994</v>
      </c>
    </row>
    <row r="557" spans="1:10" s="14" customFormat="1" ht="30">
      <c r="A557" s="32"/>
      <c r="C557" s="22" t="s">
        <v>1367</v>
      </c>
      <c r="D557" s="52" t="s">
        <v>1368</v>
      </c>
      <c r="E557" s="21" t="s">
        <v>1369</v>
      </c>
      <c r="F557" s="21"/>
      <c r="G557" s="22" t="s">
        <v>10</v>
      </c>
      <c r="H557" s="23">
        <v>7476.75</v>
      </c>
      <c r="I557" s="23">
        <v>7476.75</v>
      </c>
      <c r="J557" s="24">
        <f t="shared" si="12"/>
        <v>1</v>
      </c>
    </row>
    <row r="558" spans="1:10" s="14" customFormat="1" ht="45">
      <c r="A558" s="32"/>
      <c r="C558" s="22" t="s">
        <v>1370</v>
      </c>
      <c r="D558" s="52" t="s">
        <v>1201</v>
      </c>
      <c r="E558" s="21" t="s">
        <v>1371</v>
      </c>
      <c r="F558" s="21"/>
      <c r="G558" s="22" t="s">
        <v>10</v>
      </c>
      <c r="H558" s="23">
        <v>7499.7</v>
      </c>
      <c r="I558" s="23">
        <v>7480.26</v>
      </c>
      <c r="J558" s="24">
        <f t="shared" si="12"/>
        <v>0.99740789631585269</v>
      </c>
    </row>
    <row r="559" spans="1:10" s="14" customFormat="1" ht="30">
      <c r="A559" s="32"/>
      <c r="C559" s="22" t="s">
        <v>1372</v>
      </c>
      <c r="D559" s="52" t="s">
        <v>1373</v>
      </c>
      <c r="E559" s="21" t="s">
        <v>1374</v>
      </c>
      <c r="F559" s="21"/>
      <c r="G559" s="22" t="s">
        <v>10</v>
      </c>
      <c r="H559" s="23">
        <v>6750</v>
      </c>
      <c r="I559" s="23">
        <v>6750</v>
      </c>
      <c r="J559" s="24">
        <f t="shared" si="12"/>
        <v>1</v>
      </c>
    </row>
    <row r="560" spans="1:10" s="14" customFormat="1">
      <c r="A560" s="32"/>
      <c r="C560" s="22" t="s">
        <v>1375</v>
      </c>
      <c r="D560" s="52" t="s">
        <v>1376</v>
      </c>
      <c r="E560" s="21" t="s">
        <v>1377</v>
      </c>
      <c r="F560" s="21"/>
      <c r="G560" s="22" t="s">
        <v>10</v>
      </c>
      <c r="H560" s="23">
        <v>6809.25</v>
      </c>
      <c r="I560" s="23">
        <v>6627.93</v>
      </c>
      <c r="J560" s="24">
        <f t="shared" si="12"/>
        <v>0.97337151668685984</v>
      </c>
    </row>
    <row r="561" spans="1:10" s="14" customFormat="1" ht="30">
      <c r="A561" s="32"/>
      <c r="C561" s="22" t="s">
        <v>1378</v>
      </c>
      <c r="D561" s="52" t="s">
        <v>1379</v>
      </c>
      <c r="E561" s="21" t="s">
        <v>1380</v>
      </c>
      <c r="F561" s="21"/>
      <c r="G561" s="22" t="s">
        <v>10</v>
      </c>
      <c r="H561" s="23">
        <v>6494.27</v>
      </c>
      <c r="I561" s="23">
        <v>6494.27</v>
      </c>
      <c r="J561" s="24">
        <f t="shared" si="12"/>
        <v>1</v>
      </c>
    </row>
    <row r="562" spans="1:10" s="14" customFormat="1">
      <c r="A562" s="32"/>
      <c r="C562" s="22" t="s">
        <v>1381</v>
      </c>
      <c r="D562" s="52" t="s">
        <v>237</v>
      </c>
      <c r="E562" s="21" t="s">
        <v>1382</v>
      </c>
      <c r="F562" s="21"/>
      <c r="G562" s="22" t="s">
        <v>10</v>
      </c>
      <c r="H562" s="23">
        <v>7500</v>
      </c>
      <c r="I562" s="23">
        <v>5700</v>
      </c>
      <c r="J562" s="24">
        <f t="shared" si="12"/>
        <v>0.76</v>
      </c>
    </row>
    <row r="563" spans="1:10" s="14" customFormat="1">
      <c r="A563" s="32"/>
      <c r="C563" s="22" t="s">
        <v>1383</v>
      </c>
      <c r="D563" s="52" t="s">
        <v>1384</v>
      </c>
      <c r="E563" s="21" t="s">
        <v>1385</v>
      </c>
      <c r="F563" s="21"/>
      <c r="G563" s="22" t="s">
        <v>10</v>
      </c>
      <c r="H563" s="23">
        <v>7485</v>
      </c>
      <c r="I563" s="23">
        <v>7335.3899999999994</v>
      </c>
      <c r="J563" s="24">
        <f t="shared" si="12"/>
        <v>0.98001202404809606</v>
      </c>
    </row>
    <row r="564" spans="1:10" s="14" customFormat="1" ht="30">
      <c r="A564" s="32"/>
      <c r="C564" s="22" t="s">
        <v>1386</v>
      </c>
      <c r="D564" s="52" t="s">
        <v>1387</v>
      </c>
      <c r="E564" s="21" t="s">
        <v>1388</v>
      </c>
      <c r="F564" s="21"/>
      <c r="G564" s="22" t="s">
        <v>10</v>
      </c>
      <c r="H564" s="23">
        <v>6180</v>
      </c>
      <c r="I564" s="23">
        <v>4758.8500000000004</v>
      </c>
      <c r="J564" s="24">
        <f t="shared" si="12"/>
        <v>0.7700404530744337</v>
      </c>
    </row>
    <row r="565" spans="1:10" s="14" customFormat="1" ht="30">
      <c r="A565" s="32"/>
      <c r="C565" s="22" t="s">
        <v>1389</v>
      </c>
      <c r="D565" s="52" t="s">
        <v>1317</v>
      </c>
      <c r="E565" s="21" t="s">
        <v>1390</v>
      </c>
      <c r="F565" s="21"/>
      <c r="G565" s="22" t="s">
        <v>10</v>
      </c>
      <c r="H565" s="23">
        <v>7500</v>
      </c>
      <c r="I565" s="23">
        <v>7316.4</v>
      </c>
      <c r="J565" s="24">
        <f t="shared" si="12"/>
        <v>0.97551999999999994</v>
      </c>
    </row>
    <row r="566" spans="1:10" s="14" customFormat="1">
      <c r="A566" s="32"/>
      <c r="C566" s="22" t="s">
        <v>1391</v>
      </c>
      <c r="D566" s="52" t="s">
        <v>1392</v>
      </c>
      <c r="E566" s="21" t="s">
        <v>1393</v>
      </c>
      <c r="F566" s="21"/>
      <c r="G566" s="22" t="s">
        <v>10</v>
      </c>
      <c r="H566" s="23">
        <v>7475.25</v>
      </c>
      <c r="I566" s="23">
        <v>6973.59</v>
      </c>
      <c r="J566" s="24">
        <f t="shared" si="12"/>
        <v>0.93289053877796735</v>
      </c>
    </row>
    <row r="567" spans="1:10" s="14" customFormat="1">
      <c r="A567" s="32"/>
      <c r="C567" s="22" t="s">
        <v>1394</v>
      </c>
      <c r="D567" s="52" t="s">
        <v>1395</v>
      </c>
      <c r="E567" s="21" t="s">
        <v>1396</v>
      </c>
      <c r="F567" s="21"/>
      <c r="G567" s="22" t="s">
        <v>10</v>
      </c>
      <c r="H567" s="23">
        <v>7436.76</v>
      </c>
      <c r="I567" s="23">
        <v>0</v>
      </c>
      <c r="J567" s="24">
        <f t="shared" si="12"/>
        <v>0</v>
      </c>
    </row>
    <row r="568" spans="1:10" s="14" customFormat="1" ht="30">
      <c r="A568" s="32"/>
      <c r="C568" s="22" t="s">
        <v>1397</v>
      </c>
      <c r="D568" s="52" t="s">
        <v>1398</v>
      </c>
      <c r="E568" s="21" t="s">
        <v>1399</v>
      </c>
      <c r="F568" s="21"/>
      <c r="G568" s="22" t="s">
        <v>10</v>
      </c>
      <c r="H568" s="23">
        <v>7499.7</v>
      </c>
      <c r="I568" s="23">
        <v>7499.7</v>
      </c>
      <c r="J568" s="24">
        <f t="shared" si="12"/>
        <v>1</v>
      </c>
    </row>
    <row r="569" spans="1:10" s="14" customFormat="1" ht="45">
      <c r="A569" s="32"/>
      <c r="C569" s="22" t="s">
        <v>1400</v>
      </c>
      <c r="D569" s="52" t="s">
        <v>1401</v>
      </c>
      <c r="E569" s="21" t="s">
        <v>1402</v>
      </c>
      <c r="F569" s="21"/>
      <c r="G569" s="22" t="s">
        <v>10</v>
      </c>
      <c r="H569" s="23">
        <v>7488.75</v>
      </c>
      <c r="I569" s="23">
        <v>0</v>
      </c>
      <c r="J569" s="24">
        <f t="shared" si="12"/>
        <v>0</v>
      </c>
    </row>
    <row r="570" spans="1:10" s="14" customFormat="1" ht="30">
      <c r="A570" s="32"/>
      <c r="C570" s="22" t="s">
        <v>1403</v>
      </c>
      <c r="D570" s="52" t="s">
        <v>1404</v>
      </c>
      <c r="E570" s="21" t="s">
        <v>1405</v>
      </c>
      <c r="F570" s="21"/>
      <c r="G570" s="22" t="s">
        <v>10</v>
      </c>
      <c r="H570" s="23">
        <v>7417.32</v>
      </c>
      <c r="I570" s="23">
        <v>7417.32</v>
      </c>
      <c r="J570" s="24">
        <f t="shared" si="12"/>
        <v>1</v>
      </c>
    </row>
    <row r="571" spans="1:10" s="14" customFormat="1" ht="30">
      <c r="A571" s="32"/>
      <c r="C571" s="22" t="s">
        <v>1406</v>
      </c>
      <c r="D571" s="52" t="s">
        <v>1331</v>
      </c>
      <c r="E571" s="21" t="s">
        <v>1407</v>
      </c>
      <c r="F571" s="21"/>
      <c r="G571" s="22" t="s">
        <v>10</v>
      </c>
      <c r="H571" s="23">
        <v>7496.25</v>
      </c>
      <c r="I571" s="23">
        <v>7496.14</v>
      </c>
      <c r="J571" s="24">
        <f t="shared" si="12"/>
        <v>0.9999853259963315</v>
      </c>
    </row>
    <row r="572" spans="1:10" s="14" customFormat="1" ht="30">
      <c r="A572" s="32"/>
      <c r="C572" s="22" t="s">
        <v>1408</v>
      </c>
      <c r="D572" s="52" t="s">
        <v>1409</v>
      </c>
      <c r="E572" s="21" t="s">
        <v>1410</v>
      </c>
      <c r="F572" s="21"/>
      <c r="G572" s="22" t="s">
        <v>10</v>
      </c>
      <c r="H572" s="23">
        <v>7500</v>
      </c>
      <c r="I572" s="23">
        <v>7500</v>
      </c>
      <c r="J572" s="24">
        <f t="shared" si="12"/>
        <v>1</v>
      </c>
    </row>
    <row r="573" spans="1:10" s="14" customFormat="1" ht="30">
      <c r="A573" s="32"/>
      <c r="C573" s="22" t="s">
        <v>1411</v>
      </c>
      <c r="D573" s="52" t="s">
        <v>1412</v>
      </c>
      <c r="E573" s="21" t="s">
        <v>1413</v>
      </c>
      <c r="F573" s="21"/>
      <c r="G573" s="22" t="s">
        <v>10</v>
      </c>
      <c r="H573" s="23">
        <v>7494.3</v>
      </c>
      <c r="I573" s="23">
        <v>7333.92</v>
      </c>
      <c r="J573" s="24">
        <f t="shared" si="12"/>
        <v>0.97859973579920734</v>
      </c>
    </row>
    <row r="574" spans="1:10" s="14" customFormat="1" ht="30">
      <c r="A574" s="32"/>
      <c r="C574" s="22" t="s">
        <v>1414</v>
      </c>
      <c r="D574" s="52" t="s">
        <v>1412</v>
      </c>
      <c r="E574" s="21" t="s">
        <v>1415</v>
      </c>
      <c r="F574" s="21"/>
      <c r="G574" s="22" t="s">
        <v>10</v>
      </c>
      <c r="H574" s="23">
        <v>7493.25</v>
      </c>
      <c r="I574" s="23">
        <v>6522.77</v>
      </c>
      <c r="J574" s="24">
        <f t="shared" si="12"/>
        <v>0.87048610416041106</v>
      </c>
    </row>
    <row r="575" spans="1:10" s="14" customFormat="1" ht="30">
      <c r="A575" s="32"/>
      <c r="C575" s="22" t="s">
        <v>1416</v>
      </c>
      <c r="D575" s="52" t="s">
        <v>1417</v>
      </c>
      <c r="E575" s="21" t="s">
        <v>1418</v>
      </c>
      <c r="F575" s="21"/>
      <c r="G575" s="22" t="s">
        <v>10</v>
      </c>
      <c r="H575" s="23">
        <v>7398</v>
      </c>
      <c r="I575" s="23">
        <v>4259.0300000000007</v>
      </c>
      <c r="J575" s="24">
        <f t="shared" si="12"/>
        <v>0.57570018924033528</v>
      </c>
    </row>
    <row r="576" spans="1:10" s="14" customFormat="1" ht="45">
      <c r="A576" s="32"/>
      <c r="C576" s="22" t="s">
        <v>1419</v>
      </c>
      <c r="D576" s="52" t="s">
        <v>1420</v>
      </c>
      <c r="E576" s="21" t="s">
        <v>1421</v>
      </c>
      <c r="F576" s="21"/>
      <c r="G576" s="22" t="s">
        <v>10</v>
      </c>
      <c r="H576" s="23">
        <v>7500</v>
      </c>
      <c r="I576" s="23">
        <v>6650.19</v>
      </c>
      <c r="J576" s="24">
        <f t="shared" si="12"/>
        <v>0.88669199999999992</v>
      </c>
    </row>
    <row r="577" spans="1:10" s="14" customFormat="1" ht="30">
      <c r="A577" s="32"/>
      <c r="C577" s="22" t="s">
        <v>1422</v>
      </c>
      <c r="D577" s="52" t="s">
        <v>1417</v>
      </c>
      <c r="E577" s="21" t="s">
        <v>1423</v>
      </c>
      <c r="F577" s="21"/>
      <c r="G577" s="22" t="s">
        <v>10</v>
      </c>
      <c r="H577" s="23">
        <v>7479</v>
      </c>
      <c r="I577" s="23">
        <v>7014.39</v>
      </c>
      <c r="J577" s="24">
        <f t="shared" si="12"/>
        <v>0.93787805856397921</v>
      </c>
    </row>
    <row r="578" spans="1:10" s="14" customFormat="1">
      <c r="A578" s="32"/>
      <c r="C578" s="22" t="s">
        <v>1424</v>
      </c>
      <c r="D578" s="52" t="s">
        <v>1425</v>
      </c>
      <c r="E578" s="21" t="s">
        <v>1426</v>
      </c>
      <c r="F578" s="21"/>
      <c r="G578" s="22" t="s">
        <v>10</v>
      </c>
      <c r="H578" s="23">
        <v>5788.25</v>
      </c>
      <c r="I578" s="23">
        <v>5788.25</v>
      </c>
      <c r="J578" s="24">
        <f t="shared" si="12"/>
        <v>1</v>
      </c>
    </row>
    <row r="579" spans="1:10" s="14" customFormat="1" ht="30">
      <c r="A579" s="32"/>
      <c r="C579" s="22" t="s">
        <v>1427</v>
      </c>
      <c r="D579" s="52" t="s">
        <v>1428</v>
      </c>
      <c r="E579" s="21" t="s">
        <v>1429</v>
      </c>
      <c r="F579" s="21"/>
      <c r="G579" s="22" t="s">
        <v>10</v>
      </c>
      <c r="H579" s="23">
        <v>6471</v>
      </c>
      <c r="I579" s="23">
        <v>6471</v>
      </c>
      <c r="J579" s="24">
        <f t="shared" si="12"/>
        <v>1</v>
      </c>
    </row>
    <row r="580" spans="1:10" s="14" customFormat="1">
      <c r="A580" s="32"/>
      <c r="C580" s="22" t="s">
        <v>1430</v>
      </c>
      <c r="D580" s="52" t="s">
        <v>1431</v>
      </c>
      <c r="E580" s="21" t="s">
        <v>1432</v>
      </c>
      <c r="F580" s="21"/>
      <c r="G580" s="22" t="s">
        <v>10</v>
      </c>
      <c r="H580" s="23">
        <v>6614.4</v>
      </c>
      <c r="I580" s="23">
        <v>6468.3499999999995</v>
      </c>
      <c r="J580" s="24">
        <f t="shared" si="12"/>
        <v>0.97791938800193512</v>
      </c>
    </row>
    <row r="581" spans="1:10" s="14" customFormat="1" ht="30">
      <c r="A581" s="32"/>
      <c r="C581" s="22" t="s">
        <v>1433</v>
      </c>
      <c r="D581" s="52" t="s">
        <v>1280</v>
      </c>
      <c r="E581" s="21" t="s">
        <v>1434</v>
      </c>
      <c r="F581" s="21"/>
      <c r="G581" s="22" t="s">
        <v>10</v>
      </c>
      <c r="H581" s="23">
        <v>7500</v>
      </c>
      <c r="I581" s="23">
        <v>7500</v>
      </c>
      <c r="J581" s="24">
        <f t="shared" si="12"/>
        <v>1</v>
      </c>
    </row>
    <row r="582" spans="1:10" s="14" customFormat="1" ht="30">
      <c r="A582" s="32"/>
      <c r="C582" s="22" t="s">
        <v>1435</v>
      </c>
      <c r="D582" s="52" t="s">
        <v>1428</v>
      </c>
      <c r="E582" s="21" t="s">
        <v>1436</v>
      </c>
      <c r="F582" s="21"/>
      <c r="G582" s="22" t="s">
        <v>10</v>
      </c>
      <c r="H582" s="23">
        <v>7453.5</v>
      </c>
      <c r="I582" s="23">
        <v>7453.5</v>
      </c>
      <c r="J582" s="24">
        <f t="shared" si="12"/>
        <v>1</v>
      </c>
    </row>
    <row r="583" spans="1:10" s="14" customFormat="1" ht="30">
      <c r="A583" s="32"/>
      <c r="C583" s="22" t="s">
        <v>1437</v>
      </c>
      <c r="D583" s="52" t="s">
        <v>1438</v>
      </c>
      <c r="E583" s="21" t="s">
        <v>1439</v>
      </c>
      <c r="F583" s="21"/>
      <c r="G583" s="22" t="s">
        <v>10</v>
      </c>
      <c r="H583" s="23">
        <v>7488</v>
      </c>
      <c r="I583" s="23">
        <v>7488</v>
      </c>
      <c r="J583" s="24">
        <f t="shared" si="12"/>
        <v>1</v>
      </c>
    </row>
    <row r="584" spans="1:10" s="14" customFormat="1" ht="30">
      <c r="A584" s="32"/>
      <c r="C584" s="22" t="s">
        <v>1440</v>
      </c>
      <c r="D584" s="52" t="s">
        <v>1441</v>
      </c>
      <c r="E584" s="21" t="s">
        <v>1442</v>
      </c>
      <c r="F584" s="21"/>
      <c r="G584" s="22" t="s">
        <v>10</v>
      </c>
      <c r="H584" s="23">
        <v>5808</v>
      </c>
      <c r="I584" s="23">
        <v>4804.7</v>
      </c>
      <c r="J584" s="24">
        <f t="shared" si="12"/>
        <v>0.82725550964187322</v>
      </c>
    </row>
    <row r="585" spans="1:10" s="14" customFormat="1">
      <c r="A585" s="32"/>
      <c r="C585" s="22" t="s">
        <v>1443</v>
      </c>
      <c r="D585" s="52" t="s">
        <v>1444</v>
      </c>
      <c r="E585" s="21" t="s">
        <v>1445</v>
      </c>
      <c r="F585" s="21"/>
      <c r="G585" s="22" t="s">
        <v>10</v>
      </c>
      <c r="H585" s="23">
        <v>7498.2</v>
      </c>
      <c r="I585" s="23">
        <v>7495.527</v>
      </c>
      <c r="J585" s="24">
        <f t="shared" si="12"/>
        <v>0.99964351444346644</v>
      </c>
    </row>
    <row r="586" spans="1:10" s="14" customFormat="1" ht="30">
      <c r="A586" s="32"/>
      <c r="C586" s="22" t="s">
        <v>1446</v>
      </c>
      <c r="D586" s="52" t="s">
        <v>1447</v>
      </c>
      <c r="E586" s="21" t="s">
        <v>1448</v>
      </c>
      <c r="F586" s="21"/>
      <c r="G586" s="22" t="s">
        <v>10</v>
      </c>
      <c r="H586" s="23">
        <v>7320.75</v>
      </c>
      <c r="I586" s="23">
        <v>7320.75</v>
      </c>
      <c r="J586" s="24">
        <f t="shared" si="12"/>
        <v>1</v>
      </c>
    </row>
    <row r="587" spans="1:10" s="14" customFormat="1">
      <c r="A587" s="32"/>
      <c r="C587" s="22" t="s">
        <v>1449</v>
      </c>
      <c r="D587" s="52" t="s">
        <v>46</v>
      </c>
      <c r="E587" s="21" t="s">
        <v>47</v>
      </c>
      <c r="F587" s="21"/>
      <c r="G587" s="22" t="s">
        <v>10</v>
      </c>
      <c r="H587" s="23">
        <v>8763.9</v>
      </c>
      <c r="I587" s="23">
        <v>0</v>
      </c>
      <c r="J587" s="24">
        <f t="shared" si="12"/>
        <v>0</v>
      </c>
    </row>
    <row r="588" spans="1:10" ht="36" customHeight="1">
      <c r="A588" s="13" t="s">
        <v>10</v>
      </c>
      <c r="B588" s="14"/>
      <c r="C588" s="15">
        <v>19</v>
      </c>
      <c r="D588" s="51" t="s">
        <v>1450</v>
      </c>
      <c r="E588" s="51">
        <v>851</v>
      </c>
      <c r="F588" s="51">
        <v>85111</v>
      </c>
      <c r="G588" s="15" t="s">
        <v>49</v>
      </c>
      <c r="H588" s="28">
        <f>+H589</f>
        <v>1666</v>
      </c>
      <c r="I588" s="28">
        <f>+I589</f>
        <v>0</v>
      </c>
      <c r="J588" s="18">
        <f t="shared" si="12"/>
        <v>0</v>
      </c>
    </row>
    <row r="589" spans="1:10">
      <c r="C589" s="22" t="s">
        <v>1451</v>
      </c>
      <c r="D589" s="61" t="s">
        <v>46</v>
      </c>
      <c r="E589" s="58" t="s">
        <v>47</v>
      </c>
      <c r="F589" s="58"/>
      <c r="G589" s="22" t="s">
        <v>10</v>
      </c>
      <c r="H589" s="44">
        <v>1666</v>
      </c>
      <c r="I589" s="44">
        <v>0</v>
      </c>
      <c r="J589" s="62">
        <f t="shared" si="12"/>
        <v>0</v>
      </c>
    </row>
    <row r="590" spans="1:10" ht="36" customHeight="1">
      <c r="A590" s="13" t="s">
        <v>10</v>
      </c>
      <c r="B590" s="14"/>
      <c r="C590" s="15">
        <v>20</v>
      </c>
      <c r="D590" s="51" t="s">
        <v>1450</v>
      </c>
      <c r="E590" s="51">
        <v>851</v>
      </c>
      <c r="F590" s="51">
        <v>85121</v>
      </c>
      <c r="G590" s="15" t="s">
        <v>49</v>
      </c>
      <c r="H590" s="28">
        <f>+H591</f>
        <v>450</v>
      </c>
      <c r="I590" s="28">
        <f>+I591</f>
        <v>0</v>
      </c>
      <c r="J590" s="18">
        <f>IF(H590=0,0,I590/H590)</f>
        <v>0</v>
      </c>
    </row>
    <row r="591" spans="1:10">
      <c r="C591" s="22" t="s">
        <v>1452</v>
      </c>
      <c r="D591" s="61" t="s">
        <v>46</v>
      </c>
      <c r="E591" s="58" t="s">
        <v>47</v>
      </c>
      <c r="F591" s="58"/>
      <c r="G591" s="22" t="s">
        <v>10</v>
      </c>
      <c r="H591" s="44">
        <v>450</v>
      </c>
      <c r="I591" s="44"/>
      <c r="J591" s="62">
        <f>IF(H591=0,0,I591/H591)</f>
        <v>0</v>
      </c>
    </row>
    <row r="592" spans="1:10" s="29" customFormat="1" ht="36" customHeight="1">
      <c r="A592" s="13" t="s">
        <v>10</v>
      </c>
      <c r="B592" s="14"/>
      <c r="C592" s="15">
        <v>21</v>
      </c>
      <c r="D592" s="16" t="s">
        <v>1453</v>
      </c>
      <c r="E592" s="16">
        <v>852</v>
      </c>
      <c r="F592" s="16">
        <v>85295</v>
      </c>
      <c r="G592" s="15" t="s">
        <v>805</v>
      </c>
      <c r="H592" s="28">
        <f>SUM(H593:H656)</f>
        <v>4422172</v>
      </c>
      <c r="I592" s="28">
        <f>SUM(I593:I656)</f>
        <v>3712017.3400000003</v>
      </c>
      <c r="J592" s="18">
        <f t="shared" si="12"/>
        <v>0.83941043903312673</v>
      </c>
    </row>
    <row r="593" spans="1:10" s="14" customFormat="1" ht="30">
      <c r="A593" s="32"/>
      <c r="C593" s="22" t="s">
        <v>1454</v>
      </c>
      <c r="D593" s="20" t="s">
        <v>1455</v>
      </c>
      <c r="E593" s="21" t="s">
        <v>1456</v>
      </c>
      <c r="F593" s="21"/>
      <c r="G593" s="22" t="s">
        <v>10</v>
      </c>
      <c r="H593" s="23">
        <v>22.1</v>
      </c>
      <c r="I593" s="23">
        <v>22.1</v>
      </c>
      <c r="J593" s="24">
        <f t="shared" si="12"/>
        <v>1</v>
      </c>
    </row>
    <row r="594" spans="1:10" s="14" customFormat="1">
      <c r="A594" s="32"/>
      <c r="C594" s="22" t="s">
        <v>1457</v>
      </c>
      <c r="D594" s="20" t="s">
        <v>1458</v>
      </c>
      <c r="E594" s="21" t="s">
        <v>1459</v>
      </c>
      <c r="F594" s="21"/>
      <c r="G594" s="22" t="s">
        <v>10</v>
      </c>
      <c r="H594" s="23">
        <v>43347.7</v>
      </c>
      <c r="I594" s="23">
        <v>35549.729999999996</v>
      </c>
      <c r="J594" s="24">
        <f t="shared" si="12"/>
        <v>0.82010648777213091</v>
      </c>
    </row>
    <row r="595" spans="1:10" s="14" customFormat="1">
      <c r="A595" s="32"/>
      <c r="C595" s="22" t="s">
        <v>1460</v>
      </c>
      <c r="D595" s="20" t="s">
        <v>1461</v>
      </c>
      <c r="E595" s="21" t="s">
        <v>1462</v>
      </c>
      <c r="F595" s="21"/>
      <c r="G595" s="22" t="s">
        <v>10</v>
      </c>
      <c r="H595" s="23">
        <v>60972.19</v>
      </c>
      <c r="I595" s="23">
        <v>56442.16</v>
      </c>
      <c r="J595" s="24">
        <f t="shared" si="12"/>
        <v>0.92570334114618491</v>
      </c>
    </row>
    <row r="596" spans="1:10" s="14" customFormat="1" ht="45">
      <c r="A596" s="32"/>
      <c r="C596" s="22" t="s">
        <v>1463</v>
      </c>
      <c r="D596" s="20" t="s">
        <v>1464</v>
      </c>
      <c r="E596" s="21" t="s">
        <v>1465</v>
      </c>
      <c r="F596" s="21"/>
      <c r="G596" s="22" t="s">
        <v>10</v>
      </c>
      <c r="H596" s="23">
        <v>143676.28</v>
      </c>
      <c r="I596" s="23">
        <v>137412.89000000001</v>
      </c>
      <c r="J596" s="24">
        <f t="shared" si="12"/>
        <v>0.95640623490530252</v>
      </c>
    </row>
    <row r="597" spans="1:10" s="14" customFormat="1">
      <c r="A597" s="32"/>
      <c r="C597" s="22" t="s">
        <v>1466</v>
      </c>
      <c r="D597" s="20" t="s">
        <v>1467</v>
      </c>
      <c r="E597" s="21" t="s">
        <v>1468</v>
      </c>
      <c r="F597" s="21"/>
      <c r="G597" s="22" t="s">
        <v>10</v>
      </c>
      <c r="H597" s="23">
        <v>43092</v>
      </c>
      <c r="I597" s="23">
        <v>38642.5</v>
      </c>
      <c r="J597" s="24">
        <f t="shared" si="12"/>
        <v>0.89674417525294714</v>
      </c>
    </row>
    <row r="598" spans="1:10" s="14" customFormat="1" ht="30">
      <c r="A598" s="32"/>
      <c r="C598" s="22" t="s">
        <v>1469</v>
      </c>
      <c r="D598" s="20" t="s">
        <v>1470</v>
      </c>
      <c r="E598" s="21" t="s">
        <v>1471</v>
      </c>
      <c r="F598" s="21"/>
      <c r="G598" s="22" t="s">
        <v>10</v>
      </c>
      <c r="H598" s="23">
        <v>167081.4</v>
      </c>
      <c r="I598" s="23">
        <v>136491.75</v>
      </c>
      <c r="J598" s="24">
        <f t="shared" si="12"/>
        <v>0.81691768204001169</v>
      </c>
    </row>
    <row r="599" spans="1:10" s="14" customFormat="1">
      <c r="A599" s="32"/>
      <c r="C599" s="22" t="s">
        <v>1472</v>
      </c>
      <c r="D599" s="20" t="s">
        <v>1473</v>
      </c>
      <c r="E599" s="21" t="s">
        <v>1474</v>
      </c>
      <c r="F599" s="21"/>
      <c r="G599" s="22" t="s">
        <v>10</v>
      </c>
      <c r="H599" s="23">
        <v>67459.360000000001</v>
      </c>
      <c r="I599" s="23">
        <v>67354.13</v>
      </c>
      <c r="J599" s="24">
        <f t="shared" si="12"/>
        <v>0.99844009786040078</v>
      </c>
    </row>
    <row r="600" spans="1:10" s="14" customFormat="1" ht="45">
      <c r="A600" s="32"/>
      <c r="C600" s="22" t="s">
        <v>1475</v>
      </c>
      <c r="D600" s="20" t="s">
        <v>1476</v>
      </c>
      <c r="E600" s="21" t="s">
        <v>1477</v>
      </c>
      <c r="F600" s="21"/>
      <c r="G600" s="22" t="s">
        <v>10</v>
      </c>
      <c r="H600" s="23">
        <v>141148.04999999999</v>
      </c>
      <c r="I600" s="23">
        <v>131292.21000000002</v>
      </c>
      <c r="J600" s="24">
        <f t="shared" si="12"/>
        <v>0.93017374310165835</v>
      </c>
    </row>
    <row r="601" spans="1:10" s="14" customFormat="1" ht="30">
      <c r="A601" s="32"/>
      <c r="C601" s="22" t="s">
        <v>1478</v>
      </c>
      <c r="D601" s="20" t="s">
        <v>1479</v>
      </c>
      <c r="E601" s="21" t="s">
        <v>1480</v>
      </c>
      <c r="F601" s="21"/>
      <c r="G601" s="22" t="s">
        <v>10</v>
      </c>
      <c r="H601" s="23">
        <v>40418.550000000003</v>
      </c>
      <c r="I601" s="23">
        <v>40403.54</v>
      </c>
      <c r="J601" s="24">
        <f t="shared" si="12"/>
        <v>0.99962863586150419</v>
      </c>
    </row>
    <row r="602" spans="1:10" s="14" customFormat="1" ht="30">
      <c r="A602" s="32"/>
      <c r="C602" s="22" t="s">
        <v>1481</v>
      </c>
      <c r="D602" s="20" t="s">
        <v>1482</v>
      </c>
      <c r="E602" s="21" t="s">
        <v>1483</v>
      </c>
      <c r="F602" s="21"/>
      <c r="G602" s="22" t="s">
        <v>10</v>
      </c>
      <c r="H602" s="23">
        <v>83466</v>
      </c>
      <c r="I602" s="23">
        <v>75564.53</v>
      </c>
      <c r="J602" s="24">
        <f t="shared" si="12"/>
        <v>0.90533306975295325</v>
      </c>
    </row>
    <row r="603" spans="1:10" s="14" customFormat="1" ht="30">
      <c r="A603" s="32"/>
      <c r="C603" s="22" t="s">
        <v>1484</v>
      </c>
      <c r="D603" s="20" t="s">
        <v>1485</v>
      </c>
      <c r="E603" s="21" t="s">
        <v>1486</v>
      </c>
      <c r="F603" s="21"/>
      <c r="G603" s="22" t="s">
        <v>10</v>
      </c>
      <c r="H603" s="23">
        <v>70748.460000000006</v>
      </c>
      <c r="I603" s="23">
        <v>0</v>
      </c>
      <c r="J603" s="24">
        <f t="shared" si="12"/>
        <v>0</v>
      </c>
    </row>
    <row r="604" spans="1:10" s="14" customFormat="1" ht="30">
      <c r="A604" s="32"/>
      <c r="C604" s="22" t="s">
        <v>1487</v>
      </c>
      <c r="D604" s="20" t="s">
        <v>1488</v>
      </c>
      <c r="E604" s="21" t="s">
        <v>1489</v>
      </c>
      <c r="F604" s="21"/>
      <c r="G604" s="22" t="s">
        <v>10</v>
      </c>
      <c r="H604" s="23">
        <v>3848.14</v>
      </c>
      <c r="I604" s="23">
        <v>3848.14</v>
      </c>
      <c r="J604" s="24">
        <f t="shared" si="12"/>
        <v>1</v>
      </c>
    </row>
    <row r="605" spans="1:10" s="14" customFormat="1" ht="30">
      <c r="A605" s="32"/>
      <c r="C605" s="22" t="s">
        <v>1490</v>
      </c>
      <c r="D605" s="20" t="s">
        <v>1491</v>
      </c>
      <c r="E605" s="21" t="s">
        <v>1492</v>
      </c>
      <c r="F605" s="21"/>
      <c r="G605" s="22" t="s">
        <v>10</v>
      </c>
      <c r="H605" s="23">
        <v>24375</v>
      </c>
      <c r="I605" s="23">
        <v>24375</v>
      </c>
      <c r="J605" s="24">
        <f t="shared" si="12"/>
        <v>1</v>
      </c>
    </row>
    <row r="606" spans="1:10" s="14" customFormat="1" ht="30">
      <c r="A606" s="32"/>
      <c r="C606" s="22" t="s">
        <v>1493</v>
      </c>
      <c r="D606" s="20" t="s">
        <v>1494</v>
      </c>
      <c r="E606" s="21" t="s">
        <v>1495</v>
      </c>
      <c r="F606" s="21"/>
      <c r="G606" s="22" t="s">
        <v>10</v>
      </c>
      <c r="H606" s="23">
        <v>54582.15</v>
      </c>
      <c r="I606" s="23">
        <v>53599.560000000005</v>
      </c>
      <c r="J606" s="24">
        <f t="shared" si="12"/>
        <v>0.98199796087182356</v>
      </c>
    </row>
    <row r="607" spans="1:10" s="14" customFormat="1" ht="30">
      <c r="A607" s="32"/>
      <c r="C607" s="22" t="s">
        <v>1496</v>
      </c>
      <c r="D607" s="20" t="s">
        <v>1497</v>
      </c>
      <c r="E607" s="21" t="s">
        <v>1498</v>
      </c>
      <c r="F607" s="21"/>
      <c r="G607" s="22" t="s">
        <v>10</v>
      </c>
      <c r="H607" s="23">
        <v>72921.3</v>
      </c>
      <c r="I607" s="23">
        <v>68750.150000000009</v>
      </c>
      <c r="J607" s="24">
        <f t="shared" si="12"/>
        <v>0.94279929183928435</v>
      </c>
    </row>
    <row r="608" spans="1:10" s="14" customFormat="1">
      <c r="A608" s="32"/>
      <c r="C608" s="22" t="s">
        <v>1499</v>
      </c>
      <c r="D608" s="20" t="s">
        <v>715</v>
      </c>
      <c r="E608" s="21" t="s">
        <v>1500</v>
      </c>
      <c r="F608" s="21"/>
      <c r="G608" s="22" t="s">
        <v>10</v>
      </c>
      <c r="H608" s="23">
        <v>119624.59</v>
      </c>
      <c r="I608" s="23">
        <v>93746.06</v>
      </c>
      <c r="J608" s="24">
        <f t="shared" si="12"/>
        <v>0.78366880923061055</v>
      </c>
    </row>
    <row r="609" spans="1:10" s="14" customFormat="1" ht="30">
      <c r="A609" s="32"/>
      <c r="C609" s="22" t="s">
        <v>1501</v>
      </c>
      <c r="D609" s="20" t="s">
        <v>1497</v>
      </c>
      <c r="E609" s="21" t="s">
        <v>1502</v>
      </c>
      <c r="F609" s="21"/>
      <c r="G609" s="22" t="s">
        <v>10</v>
      </c>
      <c r="H609" s="23">
        <v>42032.12</v>
      </c>
      <c r="I609" s="23">
        <v>40579.61</v>
      </c>
      <c r="J609" s="24">
        <f t="shared" si="12"/>
        <v>0.96544285655827011</v>
      </c>
    </row>
    <row r="610" spans="1:10" s="14" customFormat="1">
      <c r="A610" s="32"/>
      <c r="C610" s="22" t="s">
        <v>1503</v>
      </c>
      <c r="D610" s="20" t="s">
        <v>1473</v>
      </c>
      <c r="E610" s="21" t="s">
        <v>1504</v>
      </c>
      <c r="F610" s="21"/>
      <c r="G610" s="22" t="s">
        <v>10</v>
      </c>
      <c r="H610" s="23">
        <v>64150.11</v>
      </c>
      <c r="I610" s="23">
        <v>63852.46</v>
      </c>
      <c r="J610" s="24">
        <f t="shared" si="12"/>
        <v>0.99536010148696552</v>
      </c>
    </row>
    <row r="611" spans="1:10" s="14" customFormat="1" ht="30">
      <c r="A611" s="32"/>
      <c r="C611" s="22" t="s">
        <v>1505</v>
      </c>
      <c r="D611" s="20" t="s">
        <v>1506</v>
      </c>
      <c r="E611" s="21" t="s">
        <v>1507</v>
      </c>
      <c r="F611" s="21"/>
      <c r="G611" s="22" t="s">
        <v>10</v>
      </c>
      <c r="H611" s="23">
        <v>258658.68</v>
      </c>
      <c r="I611" s="23">
        <v>114808.39</v>
      </c>
      <c r="J611" s="24">
        <f t="shared" si="12"/>
        <v>0.44386057332388767</v>
      </c>
    </row>
    <row r="612" spans="1:10" s="14" customFormat="1" ht="60">
      <c r="A612" s="32"/>
      <c r="C612" s="22" t="s">
        <v>1508</v>
      </c>
      <c r="D612" s="20" t="s">
        <v>1509</v>
      </c>
      <c r="E612" s="21" t="s">
        <v>1510</v>
      </c>
      <c r="F612" s="21"/>
      <c r="G612" s="22" t="s">
        <v>10</v>
      </c>
      <c r="H612" s="23">
        <v>71174.100000000006</v>
      </c>
      <c r="I612" s="23">
        <v>65299.05</v>
      </c>
      <c r="J612" s="24">
        <f t="shared" si="12"/>
        <v>0.91745522598810514</v>
      </c>
    </row>
    <row r="613" spans="1:10" s="14" customFormat="1" ht="30">
      <c r="A613" s="32"/>
      <c r="C613" s="22" t="s">
        <v>1511</v>
      </c>
      <c r="D613" s="20" t="s">
        <v>1512</v>
      </c>
      <c r="E613" s="21" t="s">
        <v>1513</v>
      </c>
      <c r="F613" s="21"/>
      <c r="G613" s="22" t="s">
        <v>10</v>
      </c>
      <c r="H613" s="23">
        <v>36761.550000000003</v>
      </c>
      <c r="I613" s="23">
        <v>36210.47</v>
      </c>
      <c r="J613" s="24">
        <f t="shared" si="12"/>
        <v>0.9850093372015053</v>
      </c>
    </row>
    <row r="614" spans="1:10" s="14" customFormat="1">
      <c r="A614" s="32"/>
      <c r="C614" s="22" t="s">
        <v>1514</v>
      </c>
      <c r="D614" s="20" t="s">
        <v>1515</v>
      </c>
      <c r="E614" s="21" t="s">
        <v>1516</v>
      </c>
      <c r="F614" s="21"/>
      <c r="G614" s="22" t="s">
        <v>10</v>
      </c>
      <c r="H614" s="23">
        <v>50894.99</v>
      </c>
      <c r="I614" s="23">
        <v>44258.97</v>
      </c>
      <c r="J614" s="24">
        <f t="shared" si="12"/>
        <v>0.86961349240858488</v>
      </c>
    </row>
    <row r="615" spans="1:10" s="14" customFormat="1" ht="30">
      <c r="A615" s="32"/>
      <c r="C615" s="22" t="s">
        <v>1517</v>
      </c>
      <c r="D615" s="20" t="s">
        <v>1518</v>
      </c>
      <c r="E615" s="21" t="s">
        <v>1519</v>
      </c>
      <c r="F615" s="21"/>
      <c r="G615" s="22" t="s">
        <v>10</v>
      </c>
      <c r="H615" s="23">
        <v>89851.199999999997</v>
      </c>
      <c r="I615" s="23">
        <v>79674.569999999992</v>
      </c>
      <c r="J615" s="24">
        <f t="shared" ref="J615:J656" si="13">IF(H615=0,0,I615/H615)</f>
        <v>0.88673907527111484</v>
      </c>
    </row>
    <row r="616" spans="1:10" s="14" customFormat="1" ht="30">
      <c r="A616" s="32"/>
      <c r="C616" s="22" t="s">
        <v>1520</v>
      </c>
      <c r="D616" s="20" t="s">
        <v>1521</v>
      </c>
      <c r="E616" s="21" t="s">
        <v>1522</v>
      </c>
      <c r="F616" s="21"/>
      <c r="G616" s="22" t="s">
        <v>10</v>
      </c>
      <c r="H616" s="23">
        <v>52039.69</v>
      </c>
      <c r="I616" s="23">
        <v>51281.450000000004</v>
      </c>
      <c r="J616" s="24">
        <f t="shared" si="13"/>
        <v>0.98542958268967407</v>
      </c>
    </row>
    <row r="617" spans="1:10" s="14" customFormat="1">
      <c r="A617" s="32"/>
      <c r="C617" s="22" t="s">
        <v>1523</v>
      </c>
      <c r="D617" s="20" t="s">
        <v>1524</v>
      </c>
      <c r="E617" s="21" t="s">
        <v>1525</v>
      </c>
      <c r="F617" s="21"/>
      <c r="G617" s="22" t="s">
        <v>10</v>
      </c>
      <c r="H617" s="23">
        <v>63237.75</v>
      </c>
      <c r="I617" s="23">
        <v>53027.71</v>
      </c>
      <c r="J617" s="24">
        <f t="shared" si="13"/>
        <v>0.838545172780499</v>
      </c>
    </row>
    <row r="618" spans="1:10" s="14" customFormat="1" ht="30">
      <c r="A618" s="32"/>
      <c r="C618" s="22" t="s">
        <v>1526</v>
      </c>
      <c r="D618" s="20" t="s">
        <v>1527</v>
      </c>
      <c r="E618" s="21" t="s">
        <v>1528</v>
      </c>
      <c r="F618" s="21"/>
      <c r="G618" s="22" t="s">
        <v>10</v>
      </c>
      <c r="H618" s="23">
        <v>63840</v>
      </c>
      <c r="I618" s="23">
        <v>53600.59</v>
      </c>
      <c r="J618" s="24">
        <f t="shared" si="13"/>
        <v>0.83960823934837092</v>
      </c>
    </row>
    <row r="619" spans="1:10" s="14" customFormat="1" ht="45">
      <c r="A619" s="32"/>
      <c r="C619" s="22" t="s">
        <v>1529</v>
      </c>
      <c r="D619" s="20" t="s">
        <v>1530</v>
      </c>
      <c r="E619" s="21" t="s">
        <v>1531</v>
      </c>
      <c r="F619" s="21"/>
      <c r="G619" s="22" t="s">
        <v>10</v>
      </c>
      <c r="H619" s="23">
        <v>105488.1</v>
      </c>
      <c r="I619" s="23">
        <v>82725.179999999993</v>
      </c>
      <c r="J619" s="24">
        <f t="shared" si="13"/>
        <v>0.78421338520648287</v>
      </c>
    </row>
    <row r="620" spans="1:10" s="14" customFormat="1" ht="30">
      <c r="A620" s="32"/>
      <c r="C620" s="22" t="s">
        <v>1532</v>
      </c>
      <c r="D620" s="20" t="s">
        <v>160</v>
      </c>
      <c r="E620" s="21" t="s">
        <v>1533</v>
      </c>
      <c r="F620" s="21"/>
      <c r="G620" s="22" t="s">
        <v>10</v>
      </c>
      <c r="H620" s="23">
        <v>132553.5</v>
      </c>
      <c r="I620" s="23">
        <v>95019.61</v>
      </c>
      <c r="J620" s="24">
        <f t="shared" si="13"/>
        <v>0.71683969114357604</v>
      </c>
    </row>
    <row r="621" spans="1:10" s="14" customFormat="1" ht="30">
      <c r="A621" s="32"/>
      <c r="C621" s="22" t="s">
        <v>1534</v>
      </c>
      <c r="D621" s="20" t="s">
        <v>732</v>
      </c>
      <c r="E621" s="21" t="s">
        <v>1535</v>
      </c>
      <c r="F621" s="21"/>
      <c r="G621" s="22" t="s">
        <v>10</v>
      </c>
      <c r="H621" s="23">
        <v>77341.31</v>
      </c>
      <c r="I621" s="23">
        <v>76824.42</v>
      </c>
      <c r="J621" s="24">
        <f t="shared" si="13"/>
        <v>0.99331676693865156</v>
      </c>
    </row>
    <row r="622" spans="1:10" s="14" customFormat="1">
      <c r="A622" s="32"/>
      <c r="C622" s="22" t="s">
        <v>1536</v>
      </c>
      <c r="D622" s="20" t="s">
        <v>1537</v>
      </c>
      <c r="E622" s="21" t="s">
        <v>1538</v>
      </c>
      <c r="F622" s="21"/>
      <c r="G622" s="22" t="s">
        <v>10</v>
      </c>
      <c r="H622" s="23">
        <v>104319.63</v>
      </c>
      <c r="I622" s="23">
        <v>91654.31</v>
      </c>
      <c r="J622" s="24">
        <f t="shared" si="13"/>
        <v>0.87859121049413225</v>
      </c>
    </row>
    <row r="623" spans="1:10" s="14" customFormat="1">
      <c r="A623" s="32"/>
      <c r="C623" s="22" t="s">
        <v>1539</v>
      </c>
      <c r="D623" s="20" t="s">
        <v>1540</v>
      </c>
      <c r="E623" s="21" t="s">
        <v>1541</v>
      </c>
      <c r="F623" s="21"/>
      <c r="G623" s="22" t="s">
        <v>10</v>
      </c>
      <c r="H623" s="23">
        <v>34656</v>
      </c>
      <c r="I623" s="23">
        <v>23004.85</v>
      </c>
      <c r="J623" s="24">
        <f t="shared" si="13"/>
        <v>0.66380569021237301</v>
      </c>
    </row>
    <row r="624" spans="1:10" s="14" customFormat="1" ht="30">
      <c r="A624" s="32"/>
      <c r="C624" s="22" t="s">
        <v>1542</v>
      </c>
      <c r="D624" s="20" t="s">
        <v>1543</v>
      </c>
      <c r="E624" s="21" t="s">
        <v>1544</v>
      </c>
      <c r="F624" s="21"/>
      <c r="G624" s="22" t="s">
        <v>10</v>
      </c>
      <c r="H624" s="23">
        <v>78112.5</v>
      </c>
      <c r="I624" s="23">
        <v>57471.880000000005</v>
      </c>
      <c r="J624" s="24">
        <f t="shared" si="13"/>
        <v>0.7357577852456394</v>
      </c>
    </row>
    <row r="625" spans="1:10" s="14" customFormat="1">
      <c r="A625" s="32"/>
      <c r="C625" s="22" t="s">
        <v>1545</v>
      </c>
      <c r="D625" s="20" t="s">
        <v>1546</v>
      </c>
      <c r="E625" s="21" t="s">
        <v>1547</v>
      </c>
      <c r="F625" s="21"/>
      <c r="G625" s="22" t="s">
        <v>10</v>
      </c>
      <c r="H625" s="23">
        <v>54142.29</v>
      </c>
      <c r="I625" s="23">
        <v>54142.29</v>
      </c>
      <c r="J625" s="24">
        <f t="shared" si="13"/>
        <v>1</v>
      </c>
    </row>
    <row r="626" spans="1:10" s="14" customFormat="1" ht="45">
      <c r="A626" s="32"/>
      <c r="C626" s="22" t="s">
        <v>1548</v>
      </c>
      <c r="D626" s="20" t="s">
        <v>1549</v>
      </c>
      <c r="E626" s="21" t="s">
        <v>1550</v>
      </c>
      <c r="F626" s="21"/>
      <c r="G626" s="22" t="s">
        <v>10</v>
      </c>
      <c r="H626" s="23">
        <v>26247.23</v>
      </c>
      <c r="I626" s="23">
        <v>23758.79</v>
      </c>
      <c r="J626" s="24">
        <f t="shared" si="13"/>
        <v>0.90519228124263018</v>
      </c>
    </row>
    <row r="627" spans="1:10" s="14" customFormat="1">
      <c r="A627" s="32"/>
      <c r="C627" s="22" t="s">
        <v>1551</v>
      </c>
      <c r="D627" s="20" t="s">
        <v>1537</v>
      </c>
      <c r="E627" s="21" t="s">
        <v>1552</v>
      </c>
      <c r="F627" s="21"/>
      <c r="G627" s="22" t="s">
        <v>10</v>
      </c>
      <c r="H627" s="23">
        <v>59693.38</v>
      </c>
      <c r="I627" s="23">
        <v>54023.67</v>
      </c>
      <c r="J627" s="24">
        <f t="shared" si="13"/>
        <v>0.90501945106810844</v>
      </c>
    </row>
    <row r="628" spans="1:10" s="14" customFormat="1" ht="30">
      <c r="A628" s="32"/>
      <c r="C628" s="22" t="s">
        <v>1553</v>
      </c>
      <c r="D628" s="20" t="s">
        <v>521</v>
      </c>
      <c r="E628" s="21" t="s">
        <v>1554</v>
      </c>
      <c r="F628" s="21"/>
      <c r="G628" s="22" t="s">
        <v>10</v>
      </c>
      <c r="H628" s="23">
        <v>62404.88</v>
      </c>
      <c r="I628" s="23">
        <v>51372.399999999994</v>
      </c>
      <c r="J628" s="24">
        <f t="shared" si="13"/>
        <v>0.8232112616833811</v>
      </c>
    </row>
    <row r="629" spans="1:10" s="14" customFormat="1">
      <c r="A629" s="32"/>
      <c r="C629" s="22" t="s">
        <v>1555</v>
      </c>
      <c r="D629" s="20" t="s">
        <v>1556</v>
      </c>
      <c r="E629" s="21" t="s">
        <v>1557</v>
      </c>
      <c r="F629" s="21"/>
      <c r="G629" s="22" t="s">
        <v>10</v>
      </c>
      <c r="H629" s="23">
        <v>111840</v>
      </c>
      <c r="I629" s="23">
        <v>89365.78</v>
      </c>
      <c r="J629" s="24">
        <f t="shared" si="13"/>
        <v>0.79905025035765376</v>
      </c>
    </row>
    <row r="630" spans="1:10" s="14" customFormat="1" ht="30">
      <c r="A630" s="32"/>
      <c r="C630" s="22" t="s">
        <v>1558</v>
      </c>
      <c r="D630" s="20" t="s">
        <v>1559</v>
      </c>
      <c r="E630" s="21" t="s">
        <v>1560</v>
      </c>
      <c r="F630" s="21"/>
      <c r="G630" s="22" t="s">
        <v>10</v>
      </c>
      <c r="H630" s="23">
        <v>64146</v>
      </c>
      <c r="I630" s="23">
        <v>64146</v>
      </c>
      <c r="J630" s="24">
        <f t="shared" si="13"/>
        <v>1</v>
      </c>
    </row>
    <row r="631" spans="1:10" s="14" customFormat="1">
      <c r="A631" s="32"/>
      <c r="C631" s="22" t="s">
        <v>1561</v>
      </c>
      <c r="D631" s="20" t="s">
        <v>1562</v>
      </c>
      <c r="E631" s="21" t="s">
        <v>1563</v>
      </c>
      <c r="F631" s="21"/>
      <c r="G631" s="22" t="s">
        <v>10</v>
      </c>
      <c r="H631" s="23">
        <v>21652.5</v>
      </c>
      <c r="I631" s="23">
        <v>21652.5</v>
      </c>
      <c r="J631" s="24">
        <f t="shared" si="13"/>
        <v>1</v>
      </c>
    </row>
    <row r="632" spans="1:10" s="14" customFormat="1" ht="30">
      <c r="A632" s="32"/>
      <c r="C632" s="22" t="s">
        <v>1564</v>
      </c>
      <c r="D632" s="20" t="s">
        <v>1565</v>
      </c>
      <c r="E632" s="21" t="s">
        <v>1566</v>
      </c>
      <c r="F632" s="21"/>
      <c r="G632" s="22" t="s">
        <v>10</v>
      </c>
      <c r="H632" s="23">
        <v>74175</v>
      </c>
      <c r="I632" s="23">
        <v>74175</v>
      </c>
      <c r="J632" s="24">
        <f t="shared" si="13"/>
        <v>1</v>
      </c>
    </row>
    <row r="633" spans="1:10" s="14" customFormat="1" ht="30">
      <c r="A633" s="32"/>
      <c r="C633" s="22" t="s">
        <v>1567</v>
      </c>
      <c r="D633" s="20" t="s">
        <v>1568</v>
      </c>
      <c r="E633" s="21" t="s">
        <v>1569</v>
      </c>
      <c r="F633" s="21"/>
      <c r="G633" s="22" t="s">
        <v>10</v>
      </c>
      <c r="H633" s="23">
        <v>47878.2</v>
      </c>
      <c r="I633" s="23">
        <v>41269.869999999995</v>
      </c>
      <c r="J633" s="24">
        <f t="shared" si="13"/>
        <v>0.86197622299919374</v>
      </c>
    </row>
    <row r="634" spans="1:10" s="14" customFormat="1" ht="30">
      <c r="A634" s="32"/>
      <c r="C634" s="22" t="s">
        <v>1570</v>
      </c>
      <c r="D634" s="20" t="s">
        <v>1571</v>
      </c>
      <c r="E634" s="21" t="s">
        <v>1572</v>
      </c>
      <c r="F634" s="21"/>
      <c r="G634" s="22" t="s">
        <v>10</v>
      </c>
      <c r="H634" s="23">
        <v>233106</v>
      </c>
      <c r="I634" s="23">
        <v>210637.25</v>
      </c>
      <c r="J634" s="24">
        <f t="shared" si="13"/>
        <v>0.9036114471527974</v>
      </c>
    </row>
    <row r="635" spans="1:10" s="14" customFormat="1">
      <c r="A635" s="32"/>
      <c r="C635" s="22" t="s">
        <v>1573</v>
      </c>
      <c r="D635" s="20" t="s">
        <v>1574</v>
      </c>
      <c r="E635" s="21" t="s">
        <v>1575</v>
      </c>
      <c r="F635" s="21"/>
      <c r="G635" s="22" t="s">
        <v>10</v>
      </c>
      <c r="H635" s="23">
        <v>10525.5</v>
      </c>
      <c r="I635" s="23">
        <v>10525.5</v>
      </c>
      <c r="J635" s="24">
        <f t="shared" si="13"/>
        <v>1</v>
      </c>
    </row>
    <row r="636" spans="1:10" s="14" customFormat="1">
      <c r="A636" s="32"/>
      <c r="C636" s="22" t="s">
        <v>1576</v>
      </c>
      <c r="D636" s="20" t="s">
        <v>1577</v>
      </c>
      <c r="E636" s="21" t="s">
        <v>1578</v>
      </c>
      <c r="F636" s="21"/>
      <c r="G636" s="22" t="s">
        <v>10</v>
      </c>
      <c r="H636" s="23">
        <v>18973.5</v>
      </c>
      <c r="I636" s="23">
        <v>18973.5</v>
      </c>
      <c r="J636" s="24">
        <f t="shared" si="13"/>
        <v>1</v>
      </c>
    </row>
    <row r="637" spans="1:10" s="14" customFormat="1">
      <c r="A637" s="32"/>
      <c r="C637" s="22" t="s">
        <v>1579</v>
      </c>
      <c r="D637" s="20" t="s">
        <v>1580</v>
      </c>
      <c r="E637" s="21" t="s">
        <v>1581</v>
      </c>
      <c r="F637" s="21"/>
      <c r="G637" s="22" t="s">
        <v>10</v>
      </c>
      <c r="H637" s="23">
        <v>61350</v>
      </c>
      <c r="I637" s="23">
        <v>54927.48</v>
      </c>
      <c r="J637" s="24">
        <f t="shared" si="13"/>
        <v>0.89531344743276287</v>
      </c>
    </row>
    <row r="638" spans="1:10" s="14" customFormat="1" ht="30">
      <c r="A638" s="32"/>
      <c r="C638" s="22" t="s">
        <v>1582</v>
      </c>
      <c r="D638" s="20" t="s">
        <v>1583</v>
      </c>
      <c r="E638" s="21" t="s">
        <v>1584</v>
      </c>
      <c r="F638" s="21"/>
      <c r="G638" s="22" t="s">
        <v>10</v>
      </c>
      <c r="H638" s="23">
        <v>72311.25</v>
      </c>
      <c r="I638" s="23">
        <v>65908.37</v>
      </c>
      <c r="J638" s="24">
        <f t="shared" si="13"/>
        <v>0.91145388857197185</v>
      </c>
    </row>
    <row r="639" spans="1:10" s="14" customFormat="1">
      <c r="A639" s="32"/>
      <c r="C639" s="22" t="s">
        <v>1585</v>
      </c>
      <c r="D639" s="20" t="s">
        <v>1586</v>
      </c>
      <c r="E639" s="21" t="s">
        <v>1587</v>
      </c>
      <c r="F639" s="21"/>
      <c r="G639" s="22" t="s">
        <v>10</v>
      </c>
      <c r="H639" s="23">
        <v>119170.16</v>
      </c>
      <c r="I639" s="23">
        <v>117064.98000000001</v>
      </c>
      <c r="J639" s="24">
        <f t="shared" si="13"/>
        <v>0.98233467169969402</v>
      </c>
    </row>
    <row r="640" spans="1:10" s="14" customFormat="1">
      <c r="A640" s="32"/>
      <c r="C640" s="22" t="s">
        <v>1588</v>
      </c>
      <c r="D640" s="20" t="s">
        <v>1537</v>
      </c>
      <c r="E640" s="21" t="s">
        <v>1589</v>
      </c>
      <c r="F640" s="21"/>
      <c r="G640" s="22" t="s">
        <v>10</v>
      </c>
      <c r="H640" s="23">
        <v>123541.15</v>
      </c>
      <c r="I640" s="23">
        <v>114094.06999999999</v>
      </c>
      <c r="J640" s="24">
        <f t="shared" si="13"/>
        <v>0.92353090448000519</v>
      </c>
    </row>
    <row r="641" spans="1:10" s="14" customFormat="1">
      <c r="A641" s="32"/>
      <c r="C641" s="22" t="s">
        <v>1590</v>
      </c>
      <c r="D641" s="20" t="s">
        <v>1591</v>
      </c>
      <c r="E641" s="21" t="s">
        <v>1592</v>
      </c>
      <c r="F641" s="21"/>
      <c r="G641" s="22" t="s">
        <v>10</v>
      </c>
      <c r="H641" s="23">
        <v>39356.61</v>
      </c>
      <c r="I641" s="23">
        <v>32075.769999999997</v>
      </c>
      <c r="J641" s="24">
        <f t="shared" si="13"/>
        <v>0.81500337554479407</v>
      </c>
    </row>
    <row r="642" spans="1:10" s="14" customFormat="1">
      <c r="A642" s="32"/>
      <c r="C642" s="22" t="s">
        <v>1593</v>
      </c>
      <c r="D642" s="20" t="s">
        <v>1594</v>
      </c>
      <c r="E642" s="21" t="s">
        <v>1595</v>
      </c>
      <c r="F642" s="21"/>
      <c r="G642" s="22" t="s">
        <v>10</v>
      </c>
      <c r="H642" s="23">
        <v>19149.599999999999</v>
      </c>
      <c r="I642" s="23">
        <v>19108.099999999999</v>
      </c>
      <c r="J642" s="24">
        <f t="shared" si="13"/>
        <v>0.99783285290554369</v>
      </c>
    </row>
    <row r="643" spans="1:10" s="14" customFormat="1">
      <c r="A643" s="32"/>
      <c r="C643" s="22" t="s">
        <v>1596</v>
      </c>
      <c r="D643" s="20" t="s">
        <v>1597</v>
      </c>
      <c r="E643" s="21" t="s">
        <v>1598</v>
      </c>
      <c r="F643" s="21"/>
      <c r="G643" s="22" t="s">
        <v>10</v>
      </c>
      <c r="H643" s="23">
        <v>103638.86</v>
      </c>
      <c r="I643" s="23">
        <v>90267.32</v>
      </c>
      <c r="J643" s="24">
        <f t="shared" si="13"/>
        <v>0.87097947623121297</v>
      </c>
    </row>
    <row r="644" spans="1:10" s="14" customFormat="1">
      <c r="A644" s="32"/>
      <c r="C644" s="22" t="s">
        <v>1599</v>
      </c>
      <c r="D644" s="20" t="s">
        <v>715</v>
      </c>
      <c r="E644" s="21" t="s">
        <v>1600</v>
      </c>
      <c r="F644" s="21"/>
      <c r="G644" s="22" t="s">
        <v>10</v>
      </c>
      <c r="H644" s="23">
        <v>63600.26</v>
      </c>
      <c r="I644" s="23">
        <v>26682</v>
      </c>
      <c r="J644" s="24">
        <f t="shared" si="13"/>
        <v>0.4195265868409972</v>
      </c>
    </row>
    <row r="645" spans="1:10" s="14" customFormat="1" ht="45">
      <c r="A645" s="32"/>
      <c r="C645" s="22" t="s">
        <v>1601</v>
      </c>
      <c r="D645" s="20" t="s">
        <v>1602</v>
      </c>
      <c r="E645" s="21" t="s">
        <v>1603</v>
      </c>
      <c r="F645" s="21"/>
      <c r="G645" s="22" t="s">
        <v>10</v>
      </c>
      <c r="H645" s="23">
        <v>51235.86</v>
      </c>
      <c r="I645" s="23">
        <v>42099.41</v>
      </c>
      <c r="J645" s="24">
        <f t="shared" si="13"/>
        <v>0.82167860557039551</v>
      </c>
    </row>
    <row r="646" spans="1:10" s="14" customFormat="1" ht="30">
      <c r="A646" s="32"/>
      <c r="C646" s="22" t="s">
        <v>1604</v>
      </c>
      <c r="D646" s="20" t="s">
        <v>1605</v>
      </c>
      <c r="E646" s="21" t="s">
        <v>1606</v>
      </c>
      <c r="F646" s="21"/>
      <c r="G646" s="22" t="s">
        <v>10</v>
      </c>
      <c r="H646" s="23">
        <v>61031.24</v>
      </c>
      <c r="I646" s="23">
        <v>61031.240000000005</v>
      </c>
      <c r="J646" s="24">
        <f t="shared" si="13"/>
        <v>1.0000000000000002</v>
      </c>
    </row>
    <row r="647" spans="1:10" s="14" customFormat="1" ht="30">
      <c r="A647" s="32"/>
      <c r="C647" s="22" t="s">
        <v>1607</v>
      </c>
      <c r="D647" s="20" t="s">
        <v>1608</v>
      </c>
      <c r="E647" s="21" t="s">
        <v>1609</v>
      </c>
      <c r="F647" s="21"/>
      <c r="G647" s="22" t="s">
        <v>10</v>
      </c>
      <c r="H647" s="23">
        <v>27015.99</v>
      </c>
      <c r="I647" s="23">
        <v>21163.940000000002</v>
      </c>
      <c r="J647" s="24">
        <f t="shared" si="13"/>
        <v>0.78338569121472135</v>
      </c>
    </row>
    <row r="648" spans="1:10" s="14" customFormat="1" ht="45">
      <c r="A648" s="32"/>
      <c r="C648" s="22" t="s">
        <v>1610</v>
      </c>
      <c r="D648" s="20" t="s">
        <v>1611</v>
      </c>
      <c r="E648" s="21" t="s">
        <v>1612</v>
      </c>
      <c r="F648" s="21"/>
      <c r="G648" s="22" t="s">
        <v>10</v>
      </c>
      <c r="H648" s="23">
        <v>65559</v>
      </c>
      <c r="I648" s="23">
        <v>65559</v>
      </c>
      <c r="J648" s="24">
        <f t="shared" si="13"/>
        <v>1</v>
      </c>
    </row>
    <row r="649" spans="1:10" s="14" customFormat="1" ht="60">
      <c r="A649" s="32"/>
      <c r="C649" s="22" t="s">
        <v>1613</v>
      </c>
      <c r="D649" s="20" t="s">
        <v>1614</v>
      </c>
      <c r="E649" s="21" t="s">
        <v>1615</v>
      </c>
      <c r="F649" s="21"/>
      <c r="G649" s="22" t="s">
        <v>10</v>
      </c>
      <c r="H649" s="23">
        <v>22579.5</v>
      </c>
      <c r="I649" s="23">
        <v>22450.23</v>
      </c>
      <c r="J649" s="24">
        <f t="shared" si="13"/>
        <v>0.99427489536969371</v>
      </c>
    </row>
    <row r="650" spans="1:10" s="14" customFormat="1" ht="30">
      <c r="A650" s="32"/>
      <c r="C650" s="22" t="s">
        <v>1616</v>
      </c>
      <c r="D650" s="20" t="s">
        <v>1617</v>
      </c>
      <c r="E650" s="21" t="s">
        <v>1618</v>
      </c>
      <c r="F650" s="21"/>
      <c r="G650" s="22" t="s">
        <v>10</v>
      </c>
      <c r="H650" s="23">
        <v>26649</v>
      </c>
      <c r="I650" s="23">
        <v>26649</v>
      </c>
      <c r="J650" s="24">
        <f t="shared" si="13"/>
        <v>1</v>
      </c>
    </row>
    <row r="651" spans="1:10" s="14" customFormat="1" ht="30">
      <c r="A651" s="32"/>
      <c r="C651" s="22" t="s">
        <v>1619</v>
      </c>
      <c r="D651" s="20" t="s">
        <v>1620</v>
      </c>
      <c r="E651" s="21" t="s">
        <v>1621</v>
      </c>
      <c r="F651" s="21"/>
      <c r="G651" s="22" t="s">
        <v>10</v>
      </c>
      <c r="H651" s="23">
        <v>53514</v>
      </c>
      <c r="I651" s="23">
        <v>48998.31</v>
      </c>
      <c r="J651" s="24">
        <f t="shared" si="13"/>
        <v>0.91561666106065698</v>
      </c>
    </row>
    <row r="652" spans="1:10" s="14" customFormat="1" ht="30">
      <c r="A652" s="32"/>
      <c r="C652" s="22" t="s">
        <v>1622</v>
      </c>
      <c r="D652" s="20" t="s">
        <v>1623</v>
      </c>
      <c r="E652" s="21" t="s">
        <v>1624</v>
      </c>
      <c r="F652" s="21"/>
      <c r="G652" s="22" t="s">
        <v>10</v>
      </c>
      <c r="H652" s="23">
        <v>6756</v>
      </c>
      <c r="I652" s="23">
        <v>6756</v>
      </c>
      <c r="J652" s="24">
        <f t="shared" si="13"/>
        <v>1</v>
      </c>
    </row>
    <row r="653" spans="1:10" s="14" customFormat="1">
      <c r="A653" s="32"/>
      <c r="C653" s="22" t="s">
        <v>1625</v>
      </c>
      <c r="D653" s="20" t="s">
        <v>1626</v>
      </c>
      <c r="E653" s="21" t="s">
        <v>1627</v>
      </c>
      <c r="F653" s="21"/>
      <c r="G653" s="22" t="s">
        <v>10</v>
      </c>
      <c r="H653" s="23">
        <v>43166.94</v>
      </c>
      <c r="I653" s="23">
        <v>35965.89</v>
      </c>
      <c r="J653" s="24">
        <f t="shared" si="13"/>
        <v>0.8331813651836335</v>
      </c>
    </row>
    <row r="654" spans="1:10" s="14" customFormat="1" ht="30">
      <c r="A654" s="32"/>
      <c r="C654" s="22" t="s">
        <v>1628</v>
      </c>
      <c r="D654" s="20" t="s">
        <v>1629</v>
      </c>
      <c r="E654" s="21" t="s">
        <v>1630</v>
      </c>
      <c r="F654" s="21"/>
      <c r="G654" s="22" t="s">
        <v>10</v>
      </c>
      <c r="H654" s="23">
        <v>61704.06</v>
      </c>
      <c r="I654" s="23">
        <v>59020.03</v>
      </c>
      <c r="J654" s="24">
        <f t="shared" si="13"/>
        <v>0.9565015656992425</v>
      </c>
    </row>
    <row r="655" spans="1:10" s="14" customFormat="1" ht="30">
      <c r="A655" s="32"/>
      <c r="C655" s="22" t="s">
        <v>1631</v>
      </c>
      <c r="D655" s="20" t="s">
        <v>1632</v>
      </c>
      <c r="E655" s="21" t="s">
        <v>1633</v>
      </c>
      <c r="F655" s="21"/>
      <c r="G655" s="22" t="s">
        <v>10</v>
      </c>
      <c r="H655" s="23">
        <v>95522.61</v>
      </c>
      <c r="I655" s="23">
        <v>95365.680000000022</v>
      </c>
      <c r="J655" s="24">
        <f t="shared" si="13"/>
        <v>0.99835714287957611</v>
      </c>
    </row>
    <row r="656" spans="1:10" s="14" customFormat="1">
      <c r="A656" s="32"/>
      <c r="C656" s="22" t="s">
        <v>1634</v>
      </c>
      <c r="D656" s="20" t="s">
        <v>46</v>
      </c>
      <c r="E656" s="21" t="s">
        <v>47</v>
      </c>
      <c r="F656" s="21"/>
      <c r="G656" s="22" t="s">
        <v>10</v>
      </c>
      <c r="H656" s="23">
        <v>58640.93</v>
      </c>
      <c r="I656" s="23">
        <v>0</v>
      </c>
      <c r="J656" s="24">
        <f t="shared" si="13"/>
        <v>0</v>
      </c>
    </row>
    <row r="657" spans="1:10" s="29" customFormat="1" ht="36.75" customHeight="1">
      <c r="A657" s="13" t="s">
        <v>10</v>
      </c>
      <c r="B657" s="14"/>
      <c r="C657" s="15">
        <v>22</v>
      </c>
      <c r="D657" s="16" t="s">
        <v>1635</v>
      </c>
      <c r="E657" s="16">
        <v>852</v>
      </c>
      <c r="F657" s="16">
        <v>85295</v>
      </c>
      <c r="G657" s="15" t="s">
        <v>10</v>
      </c>
      <c r="H657" s="28">
        <f>SUM(H658:H677)</f>
        <v>936783.00000000012</v>
      </c>
      <c r="I657" s="28">
        <f>SUM(I658:I677)</f>
        <v>872376.5199999999</v>
      </c>
      <c r="J657" s="18">
        <f>IF(H657=0,0,I657/H657)</f>
        <v>0.93124717250419764</v>
      </c>
    </row>
    <row r="658" spans="1:10" s="14" customFormat="1" ht="30">
      <c r="A658" s="32"/>
      <c r="C658" s="22" t="s">
        <v>1636</v>
      </c>
      <c r="D658" s="20" t="s">
        <v>1637</v>
      </c>
      <c r="E658" s="21" t="s">
        <v>1638</v>
      </c>
      <c r="F658" s="21"/>
      <c r="G658" s="22" t="s">
        <v>10</v>
      </c>
      <c r="H658" s="23">
        <v>4222.2</v>
      </c>
      <c r="I658" s="23">
        <v>4222.2</v>
      </c>
      <c r="J658" s="24">
        <f t="shared" ref="J658:J721" si="14">IF(H658=0,0,I658/H658)</f>
        <v>1</v>
      </c>
    </row>
    <row r="659" spans="1:10" s="14" customFormat="1" ht="30">
      <c r="A659" s="32"/>
      <c r="C659" s="22" t="s">
        <v>1639</v>
      </c>
      <c r="D659" s="20" t="s">
        <v>1640</v>
      </c>
      <c r="E659" s="21" t="s">
        <v>1641</v>
      </c>
      <c r="F659" s="21"/>
      <c r="G659" s="22" t="s">
        <v>10</v>
      </c>
      <c r="H659" s="23">
        <v>7812.76</v>
      </c>
      <c r="I659" s="23">
        <v>7812.76</v>
      </c>
      <c r="J659" s="24">
        <f t="shared" si="14"/>
        <v>1</v>
      </c>
    </row>
    <row r="660" spans="1:10" s="14" customFormat="1">
      <c r="A660" s="32"/>
      <c r="C660" s="22" t="s">
        <v>1642</v>
      </c>
      <c r="D660" s="20" t="s">
        <v>1643</v>
      </c>
      <c r="E660" s="21" t="s">
        <v>1644</v>
      </c>
      <c r="F660" s="21"/>
      <c r="G660" s="22" t="s">
        <v>10</v>
      </c>
      <c r="H660" s="23">
        <v>11570.74</v>
      </c>
      <c r="I660" s="23">
        <v>11525.74</v>
      </c>
      <c r="J660" s="24">
        <f t="shared" si="14"/>
        <v>0.99611087968444545</v>
      </c>
    </row>
    <row r="661" spans="1:10" s="14" customFormat="1" ht="30">
      <c r="A661" s="32"/>
      <c r="C661" s="22" t="s">
        <v>1645</v>
      </c>
      <c r="D661" s="20" t="s">
        <v>1637</v>
      </c>
      <c r="E661" s="21" t="s">
        <v>1646</v>
      </c>
      <c r="F661" s="21"/>
      <c r="G661" s="22" t="s">
        <v>10</v>
      </c>
      <c r="H661" s="23">
        <v>58083</v>
      </c>
      <c r="I661" s="23">
        <v>54385.74</v>
      </c>
      <c r="J661" s="24">
        <f t="shared" si="14"/>
        <v>0.93634523010175086</v>
      </c>
    </row>
    <row r="662" spans="1:10" s="14" customFormat="1" ht="30">
      <c r="A662" s="32"/>
      <c r="C662" s="22" t="s">
        <v>1647</v>
      </c>
      <c r="D662" s="20" t="s">
        <v>117</v>
      </c>
      <c r="E662" s="21" t="s">
        <v>1648</v>
      </c>
      <c r="F662" s="21"/>
      <c r="G662" s="22" t="s">
        <v>10</v>
      </c>
      <c r="H662" s="23">
        <v>82681.5</v>
      </c>
      <c r="I662" s="23">
        <v>82681.5</v>
      </c>
      <c r="J662" s="24">
        <f t="shared" si="14"/>
        <v>1</v>
      </c>
    </row>
    <row r="663" spans="1:10" s="14" customFormat="1" ht="60">
      <c r="A663" s="32"/>
      <c r="C663" s="22" t="s">
        <v>1649</v>
      </c>
      <c r="D663" s="20" t="s">
        <v>1650</v>
      </c>
      <c r="E663" s="21" t="s">
        <v>1651</v>
      </c>
      <c r="F663" s="21"/>
      <c r="G663" s="22" t="s">
        <v>10</v>
      </c>
      <c r="H663" s="23">
        <v>3931.39</v>
      </c>
      <c r="I663" s="23">
        <v>3661.8500000000004</v>
      </c>
      <c r="J663" s="24">
        <f t="shared" si="14"/>
        <v>0.93143900757747267</v>
      </c>
    </row>
    <row r="664" spans="1:10" s="14" customFormat="1">
      <c r="A664" s="32"/>
      <c r="C664" s="22" t="s">
        <v>1652</v>
      </c>
      <c r="D664" s="20" t="s">
        <v>1653</v>
      </c>
      <c r="E664" s="21" t="s">
        <v>1654</v>
      </c>
      <c r="F664" s="21"/>
      <c r="G664" s="22" t="s">
        <v>10</v>
      </c>
      <c r="H664" s="23">
        <v>97105.08</v>
      </c>
      <c r="I664" s="23">
        <v>87445.97</v>
      </c>
      <c r="J664" s="24">
        <f t="shared" si="14"/>
        <v>0.90052930289537891</v>
      </c>
    </row>
    <row r="665" spans="1:10" s="14" customFormat="1">
      <c r="A665" s="32"/>
      <c r="C665" s="22" t="s">
        <v>1655</v>
      </c>
      <c r="D665" s="20" t="s">
        <v>1291</v>
      </c>
      <c r="E665" s="21" t="s">
        <v>1656</v>
      </c>
      <c r="F665" s="21"/>
      <c r="G665" s="22" t="s">
        <v>10</v>
      </c>
      <c r="H665" s="23">
        <v>12247.5</v>
      </c>
      <c r="I665" s="23">
        <v>12247.5</v>
      </c>
      <c r="J665" s="24">
        <f t="shared" si="14"/>
        <v>1</v>
      </c>
    </row>
    <row r="666" spans="1:10" s="14" customFormat="1" ht="30">
      <c r="A666" s="32"/>
      <c r="C666" s="22" t="s">
        <v>1657</v>
      </c>
      <c r="D666" s="20" t="s">
        <v>1658</v>
      </c>
      <c r="E666" s="21" t="s">
        <v>1659</v>
      </c>
      <c r="F666" s="21"/>
      <c r="G666" s="22" t="s">
        <v>10</v>
      </c>
      <c r="H666" s="23">
        <v>8965.35</v>
      </c>
      <c r="I666" s="23">
        <v>8651.3000000000011</v>
      </c>
      <c r="J666" s="24">
        <f t="shared" si="14"/>
        <v>0.96497069272253744</v>
      </c>
    </row>
    <row r="667" spans="1:10" s="14" customFormat="1" ht="30">
      <c r="A667" s="32"/>
      <c r="C667" s="22" t="s">
        <v>1660</v>
      </c>
      <c r="D667" s="20" t="s">
        <v>1661</v>
      </c>
      <c r="E667" s="21" t="s">
        <v>1662</v>
      </c>
      <c r="F667" s="21"/>
      <c r="G667" s="22" t="s">
        <v>10</v>
      </c>
      <c r="H667" s="23">
        <v>295890.77</v>
      </c>
      <c r="I667" s="23">
        <v>295745.16000000003</v>
      </c>
      <c r="J667" s="24">
        <f t="shared" si="14"/>
        <v>0.99950789272676543</v>
      </c>
    </row>
    <row r="668" spans="1:10" s="14" customFormat="1" ht="30">
      <c r="A668" s="32"/>
      <c r="C668" s="22" t="s">
        <v>1663</v>
      </c>
      <c r="D668" s="20" t="s">
        <v>1664</v>
      </c>
      <c r="E668" s="21" t="s">
        <v>1665</v>
      </c>
      <c r="F668" s="21"/>
      <c r="G668" s="22" t="s">
        <v>10</v>
      </c>
      <c r="H668" s="23">
        <v>10542.15</v>
      </c>
      <c r="I668" s="23">
        <v>7586.26</v>
      </c>
      <c r="J668" s="24">
        <f t="shared" si="14"/>
        <v>0.71961222331308139</v>
      </c>
    </row>
    <row r="669" spans="1:10" s="14" customFormat="1" ht="30">
      <c r="A669" s="32"/>
      <c r="C669" s="22" t="s">
        <v>1666</v>
      </c>
      <c r="D669" s="20" t="s">
        <v>866</v>
      </c>
      <c r="E669" s="21" t="s">
        <v>1667</v>
      </c>
      <c r="F669" s="21"/>
      <c r="G669" s="22" t="s">
        <v>10</v>
      </c>
      <c r="H669" s="23">
        <v>4670.8500000000004</v>
      </c>
      <c r="I669" s="23">
        <v>4612.2400000000007</v>
      </c>
      <c r="J669" s="24">
        <f t="shared" si="14"/>
        <v>0.98745196270486102</v>
      </c>
    </row>
    <row r="670" spans="1:10" s="14" customFormat="1" ht="30">
      <c r="A670" s="32"/>
      <c r="C670" s="22" t="s">
        <v>1668</v>
      </c>
      <c r="D670" s="20" t="s">
        <v>1669</v>
      </c>
      <c r="E670" s="21" t="s">
        <v>1670</v>
      </c>
      <c r="F670" s="21"/>
      <c r="G670" s="22" t="s">
        <v>10</v>
      </c>
      <c r="H670" s="23">
        <v>15030</v>
      </c>
      <c r="I670" s="23">
        <v>14854.38</v>
      </c>
      <c r="J670" s="24">
        <f t="shared" si="14"/>
        <v>0.98831536926147701</v>
      </c>
    </row>
    <row r="671" spans="1:10" s="14" customFormat="1" ht="30">
      <c r="A671" s="32"/>
      <c r="C671" s="22" t="s">
        <v>1671</v>
      </c>
      <c r="D671" s="20" t="s">
        <v>860</v>
      </c>
      <c r="E671" s="21" t="s">
        <v>1672</v>
      </c>
      <c r="F671" s="21"/>
      <c r="G671" s="22" t="s">
        <v>10</v>
      </c>
      <c r="H671" s="23">
        <v>41047.58</v>
      </c>
      <c r="I671" s="23">
        <v>36386.959999999999</v>
      </c>
      <c r="J671" s="24">
        <f t="shared" si="14"/>
        <v>0.88645810544738568</v>
      </c>
    </row>
    <row r="672" spans="1:10" s="14" customFormat="1" ht="30">
      <c r="A672" s="32"/>
      <c r="C672" s="22" t="s">
        <v>1673</v>
      </c>
      <c r="D672" s="20" t="s">
        <v>1674</v>
      </c>
      <c r="E672" s="21" t="s">
        <v>1675</v>
      </c>
      <c r="F672" s="21"/>
      <c r="G672" s="22" t="s">
        <v>10</v>
      </c>
      <c r="H672" s="23">
        <v>5943.68</v>
      </c>
      <c r="I672" s="23">
        <v>5842.2400000000007</v>
      </c>
      <c r="J672" s="24">
        <f t="shared" si="14"/>
        <v>0.98293313233552282</v>
      </c>
    </row>
    <row r="673" spans="1:10" s="14" customFormat="1" ht="30">
      <c r="A673" s="32"/>
      <c r="C673" s="22" t="s">
        <v>1676</v>
      </c>
      <c r="D673" s="20" t="s">
        <v>1677</v>
      </c>
      <c r="E673" s="21" t="s">
        <v>1678</v>
      </c>
      <c r="F673" s="21"/>
      <c r="G673" s="22" t="s">
        <v>10</v>
      </c>
      <c r="H673" s="23">
        <v>129433.52</v>
      </c>
      <c r="I673" s="23">
        <v>129334.12000000001</v>
      </c>
      <c r="J673" s="24">
        <f t="shared" si="14"/>
        <v>0.99923203819227047</v>
      </c>
    </row>
    <row r="674" spans="1:10" s="14" customFormat="1" ht="45">
      <c r="A674" s="32"/>
      <c r="C674" s="22" t="s">
        <v>1679</v>
      </c>
      <c r="D674" s="20" t="s">
        <v>329</v>
      </c>
      <c r="E674" s="21" t="s">
        <v>1680</v>
      </c>
      <c r="F674" s="21"/>
      <c r="G674" s="22" t="s">
        <v>10</v>
      </c>
      <c r="H674" s="23">
        <v>57492.5</v>
      </c>
      <c r="I674" s="23">
        <v>48171.58</v>
      </c>
      <c r="J674" s="24">
        <f t="shared" si="14"/>
        <v>0.83787589685611175</v>
      </c>
    </row>
    <row r="675" spans="1:10" s="14" customFormat="1">
      <c r="A675" s="32"/>
      <c r="C675" s="22" t="s">
        <v>1681</v>
      </c>
      <c r="D675" s="20" t="s">
        <v>1682</v>
      </c>
      <c r="E675" s="21" t="s">
        <v>1683</v>
      </c>
      <c r="F675" s="21"/>
      <c r="G675" s="22" t="s">
        <v>10</v>
      </c>
      <c r="H675" s="23">
        <v>27116.93</v>
      </c>
      <c r="I675" s="23">
        <v>26738.18</v>
      </c>
      <c r="J675" s="24">
        <f t="shared" si="14"/>
        <v>0.98603271093003519</v>
      </c>
    </row>
    <row r="676" spans="1:10" s="14" customFormat="1" ht="30">
      <c r="A676" s="32"/>
      <c r="C676" s="22" t="s">
        <v>1684</v>
      </c>
      <c r="D676" s="20" t="s">
        <v>1677</v>
      </c>
      <c r="E676" s="21" t="s">
        <v>1685</v>
      </c>
      <c r="F676" s="21"/>
      <c r="G676" s="22" t="s">
        <v>10</v>
      </c>
      <c r="H676" s="23">
        <v>40423.96</v>
      </c>
      <c r="I676" s="23">
        <v>30470.839999999997</v>
      </c>
      <c r="J676" s="24">
        <f t="shared" si="14"/>
        <v>0.75378166809981006</v>
      </c>
    </row>
    <row r="677" spans="1:10" s="14" customFormat="1">
      <c r="A677" s="32"/>
      <c r="C677" s="22" t="s">
        <v>1686</v>
      </c>
      <c r="D677" s="20" t="s">
        <v>46</v>
      </c>
      <c r="E677" s="21" t="s">
        <v>47</v>
      </c>
      <c r="F677" s="21"/>
      <c r="G677" s="22" t="s">
        <v>10</v>
      </c>
      <c r="H677" s="23">
        <v>22571.54</v>
      </c>
      <c r="I677" s="23">
        <v>0</v>
      </c>
      <c r="J677" s="24">
        <f t="shared" si="14"/>
        <v>0</v>
      </c>
    </row>
    <row r="678" spans="1:10" s="29" customFormat="1" ht="36.75" customHeight="1">
      <c r="A678" s="13" t="s">
        <v>10</v>
      </c>
      <c r="B678" s="14"/>
      <c r="C678" s="15">
        <v>23</v>
      </c>
      <c r="D678" s="16" t="s">
        <v>1687</v>
      </c>
      <c r="E678" s="16">
        <v>852</v>
      </c>
      <c r="F678" s="16">
        <v>85295</v>
      </c>
      <c r="G678" s="15" t="s">
        <v>10</v>
      </c>
      <c r="H678" s="28">
        <f>SUM(H679:H763)</f>
        <v>540764.00000000012</v>
      </c>
      <c r="I678" s="28">
        <f>SUM(I679:I763)</f>
        <v>493172.53000000014</v>
      </c>
      <c r="J678" s="63">
        <f t="shared" si="14"/>
        <v>0.91199216293984076</v>
      </c>
    </row>
    <row r="679" spans="1:10" s="14" customFormat="1">
      <c r="A679" s="32"/>
      <c r="C679" s="22" t="s">
        <v>1688</v>
      </c>
      <c r="D679" s="20" t="s">
        <v>1689</v>
      </c>
      <c r="E679" s="21" t="s">
        <v>1690</v>
      </c>
      <c r="F679" s="21"/>
      <c r="G679" s="22" t="s">
        <v>10</v>
      </c>
      <c r="H679" s="23">
        <v>7455</v>
      </c>
      <c r="I679" s="23">
        <v>7455</v>
      </c>
      <c r="J679" s="24">
        <f t="shared" si="14"/>
        <v>1</v>
      </c>
    </row>
    <row r="680" spans="1:10" s="14" customFormat="1" ht="45">
      <c r="A680" s="32"/>
      <c r="C680" s="22" t="s">
        <v>1691</v>
      </c>
      <c r="D680" s="20" t="s">
        <v>1692</v>
      </c>
      <c r="E680" s="21" t="s">
        <v>1693</v>
      </c>
      <c r="F680" s="21"/>
      <c r="G680" s="22" t="s">
        <v>10</v>
      </c>
      <c r="H680" s="23">
        <v>7497.45</v>
      </c>
      <c r="I680" s="23">
        <v>7479.11</v>
      </c>
      <c r="J680" s="24">
        <f t="shared" si="14"/>
        <v>0.99755383497055661</v>
      </c>
    </row>
    <row r="681" spans="1:10" s="14" customFormat="1" ht="30">
      <c r="A681" s="32"/>
      <c r="C681" s="22" t="s">
        <v>1694</v>
      </c>
      <c r="D681" s="20" t="s">
        <v>1695</v>
      </c>
      <c r="E681" s="21" t="s">
        <v>1696</v>
      </c>
      <c r="F681" s="21"/>
      <c r="G681" s="22" t="s">
        <v>10</v>
      </c>
      <c r="H681" s="23">
        <v>7224</v>
      </c>
      <c r="I681" s="23">
        <v>7224</v>
      </c>
      <c r="J681" s="24">
        <f t="shared" si="14"/>
        <v>1</v>
      </c>
    </row>
    <row r="682" spans="1:10" s="14" customFormat="1" ht="30">
      <c r="A682" s="32"/>
      <c r="C682" s="22" t="s">
        <v>1697</v>
      </c>
      <c r="D682" s="20" t="s">
        <v>1695</v>
      </c>
      <c r="E682" s="21" t="s">
        <v>1698</v>
      </c>
      <c r="F682" s="21"/>
      <c r="G682" s="22" t="s">
        <v>10</v>
      </c>
      <c r="H682" s="23">
        <v>6913.5</v>
      </c>
      <c r="I682" s="23">
        <v>0</v>
      </c>
      <c r="J682" s="24">
        <f t="shared" si="14"/>
        <v>0</v>
      </c>
    </row>
    <row r="683" spans="1:10" s="14" customFormat="1">
      <c r="A683" s="32"/>
      <c r="C683" s="22" t="s">
        <v>1699</v>
      </c>
      <c r="D683" s="20" t="s">
        <v>1700</v>
      </c>
      <c r="E683" s="21" t="s">
        <v>1701</v>
      </c>
      <c r="F683" s="21"/>
      <c r="G683" s="22" t="s">
        <v>10</v>
      </c>
      <c r="H683" s="23">
        <v>7489.5</v>
      </c>
      <c r="I683" s="23">
        <v>7489.5</v>
      </c>
      <c r="J683" s="24">
        <f t="shared" si="14"/>
        <v>1</v>
      </c>
    </row>
    <row r="684" spans="1:10" s="14" customFormat="1" ht="45">
      <c r="A684" s="32"/>
      <c r="C684" s="22" t="s">
        <v>1702</v>
      </c>
      <c r="D684" s="20" t="s">
        <v>1703</v>
      </c>
      <c r="E684" s="21" t="s">
        <v>1704</v>
      </c>
      <c r="F684" s="21"/>
      <c r="G684" s="22" t="s">
        <v>10</v>
      </c>
      <c r="H684" s="23">
        <v>7500</v>
      </c>
      <c r="I684" s="23">
        <v>7500</v>
      </c>
      <c r="J684" s="24">
        <f t="shared" si="14"/>
        <v>1</v>
      </c>
    </row>
    <row r="685" spans="1:10" s="14" customFormat="1" ht="30">
      <c r="A685" s="32"/>
      <c r="C685" s="22" t="s">
        <v>1705</v>
      </c>
      <c r="D685" s="20" t="s">
        <v>1387</v>
      </c>
      <c r="E685" s="21" t="s">
        <v>1706</v>
      </c>
      <c r="F685" s="21"/>
      <c r="G685" s="22" t="s">
        <v>10</v>
      </c>
      <c r="H685" s="23">
        <v>6322.5</v>
      </c>
      <c r="I685" s="23">
        <v>6247.46</v>
      </c>
      <c r="J685" s="24">
        <f t="shared" si="14"/>
        <v>0.98813127718465799</v>
      </c>
    </row>
    <row r="686" spans="1:10" s="14" customFormat="1" ht="30">
      <c r="A686" s="32"/>
      <c r="C686" s="22" t="s">
        <v>1707</v>
      </c>
      <c r="D686" s="20" t="s">
        <v>1101</v>
      </c>
      <c r="E686" s="21" t="s">
        <v>1708</v>
      </c>
      <c r="F686" s="21"/>
      <c r="G686" s="22" t="s">
        <v>10</v>
      </c>
      <c r="H686" s="23">
        <v>7425</v>
      </c>
      <c r="I686" s="23">
        <v>7417.81</v>
      </c>
      <c r="J686" s="24">
        <f t="shared" si="14"/>
        <v>0.99903164983164994</v>
      </c>
    </row>
    <row r="687" spans="1:10" s="14" customFormat="1">
      <c r="A687" s="32"/>
      <c r="C687" s="22" t="s">
        <v>1709</v>
      </c>
      <c r="D687" s="20" t="s">
        <v>1710</v>
      </c>
      <c r="E687" s="21" t="s">
        <v>1711</v>
      </c>
      <c r="F687" s="21"/>
      <c r="G687" s="22" t="s">
        <v>10</v>
      </c>
      <c r="H687" s="23">
        <v>7500</v>
      </c>
      <c r="I687" s="23">
        <v>7052.6</v>
      </c>
      <c r="J687" s="24">
        <f t="shared" si="14"/>
        <v>0.94034666666666666</v>
      </c>
    </row>
    <row r="688" spans="1:10" s="14" customFormat="1" ht="30">
      <c r="A688" s="32"/>
      <c r="C688" s="22" t="s">
        <v>1712</v>
      </c>
      <c r="D688" s="20" t="s">
        <v>1637</v>
      </c>
      <c r="E688" s="21" t="s">
        <v>1713</v>
      </c>
      <c r="F688" s="21"/>
      <c r="G688" s="22" t="s">
        <v>10</v>
      </c>
      <c r="H688" s="23">
        <v>7464</v>
      </c>
      <c r="I688" s="23">
        <v>6740.84</v>
      </c>
      <c r="J688" s="24">
        <f t="shared" si="14"/>
        <v>0.9031136120042873</v>
      </c>
    </row>
    <row r="689" spans="1:10" s="14" customFormat="1" ht="30">
      <c r="A689" s="32"/>
      <c r="C689" s="22" t="s">
        <v>1714</v>
      </c>
      <c r="D689" s="20" t="s">
        <v>1715</v>
      </c>
      <c r="E689" s="21" t="s">
        <v>1716</v>
      </c>
      <c r="F689" s="21"/>
      <c r="G689" s="22" t="s">
        <v>10</v>
      </c>
      <c r="H689" s="23">
        <v>7482</v>
      </c>
      <c r="I689" s="23">
        <v>7469.22</v>
      </c>
      <c r="J689" s="24">
        <f t="shared" si="14"/>
        <v>0.99829190056134731</v>
      </c>
    </row>
    <row r="690" spans="1:10" s="14" customFormat="1" ht="45">
      <c r="A690" s="32"/>
      <c r="C690" s="22" t="s">
        <v>1717</v>
      </c>
      <c r="D690" s="20" t="s">
        <v>1718</v>
      </c>
      <c r="E690" s="21" t="s">
        <v>1719</v>
      </c>
      <c r="F690" s="21"/>
      <c r="G690" s="22" t="s">
        <v>10</v>
      </c>
      <c r="H690" s="23">
        <v>7500</v>
      </c>
      <c r="I690" s="23">
        <v>7498.88</v>
      </c>
      <c r="J690" s="24">
        <f t="shared" si="14"/>
        <v>0.99985066666666667</v>
      </c>
    </row>
    <row r="691" spans="1:10" s="14" customFormat="1" ht="30">
      <c r="A691" s="32"/>
      <c r="C691" s="22" t="s">
        <v>1720</v>
      </c>
      <c r="D691" s="20" t="s">
        <v>1721</v>
      </c>
      <c r="E691" s="21" t="s">
        <v>1722</v>
      </c>
      <c r="F691" s="21"/>
      <c r="G691" s="22" t="s">
        <v>10</v>
      </c>
      <c r="H691" s="23">
        <v>7497.83</v>
      </c>
      <c r="I691" s="23">
        <v>6958.18</v>
      </c>
      <c r="J691" s="24">
        <f t="shared" si="14"/>
        <v>0.92802584214366024</v>
      </c>
    </row>
    <row r="692" spans="1:10" s="14" customFormat="1" ht="45">
      <c r="A692" s="32"/>
      <c r="C692" s="22" t="s">
        <v>1723</v>
      </c>
      <c r="D692" s="20" t="s">
        <v>1724</v>
      </c>
      <c r="E692" s="21" t="s">
        <v>1725</v>
      </c>
      <c r="F692" s="21"/>
      <c r="G692" s="22" t="s">
        <v>10</v>
      </c>
      <c r="H692" s="23">
        <v>7495.5</v>
      </c>
      <c r="I692" s="23">
        <v>7495.5</v>
      </c>
      <c r="J692" s="24">
        <f t="shared" si="14"/>
        <v>1</v>
      </c>
    </row>
    <row r="693" spans="1:10" s="14" customFormat="1" ht="30">
      <c r="A693" s="32"/>
      <c r="C693" s="22" t="s">
        <v>1726</v>
      </c>
      <c r="D693" s="20" t="s">
        <v>1721</v>
      </c>
      <c r="E693" s="21" t="s">
        <v>1727</v>
      </c>
      <c r="F693" s="21"/>
      <c r="G693" s="22" t="s">
        <v>10</v>
      </c>
      <c r="H693" s="23">
        <v>7497.83</v>
      </c>
      <c r="I693" s="23">
        <v>7373.49</v>
      </c>
      <c r="J693" s="24">
        <f t="shared" si="14"/>
        <v>0.98341653518417993</v>
      </c>
    </row>
    <row r="694" spans="1:10" s="14" customFormat="1" ht="45">
      <c r="A694" s="32"/>
      <c r="C694" s="22" t="s">
        <v>1728</v>
      </c>
      <c r="D694" s="20" t="s">
        <v>1724</v>
      </c>
      <c r="E694" s="21" t="s">
        <v>1729</v>
      </c>
      <c r="F694" s="21"/>
      <c r="G694" s="22" t="s">
        <v>10</v>
      </c>
      <c r="H694" s="23">
        <v>7498.5</v>
      </c>
      <c r="I694" s="23">
        <v>7498.5</v>
      </c>
      <c r="J694" s="24">
        <f t="shared" si="14"/>
        <v>1</v>
      </c>
    </row>
    <row r="695" spans="1:10" s="14" customFormat="1" ht="45">
      <c r="A695" s="32"/>
      <c r="C695" s="22" t="s">
        <v>1730</v>
      </c>
      <c r="D695" s="20" t="s">
        <v>1724</v>
      </c>
      <c r="E695" s="21" t="s">
        <v>1731</v>
      </c>
      <c r="F695" s="21"/>
      <c r="G695" s="22" t="s">
        <v>10</v>
      </c>
      <c r="H695" s="23">
        <v>7496.63</v>
      </c>
      <c r="I695" s="23">
        <v>7496.63</v>
      </c>
      <c r="J695" s="24">
        <f t="shared" si="14"/>
        <v>1</v>
      </c>
    </row>
    <row r="696" spans="1:10" s="14" customFormat="1" ht="30">
      <c r="A696" s="32"/>
      <c r="C696" s="22" t="s">
        <v>1732</v>
      </c>
      <c r="D696" s="20" t="s">
        <v>1733</v>
      </c>
      <c r="E696" s="21" t="s">
        <v>1734</v>
      </c>
      <c r="F696" s="21"/>
      <c r="G696" s="22" t="s">
        <v>10</v>
      </c>
      <c r="H696" s="23">
        <v>4933.3500000000004</v>
      </c>
      <c r="I696" s="23">
        <v>4933.3500000000004</v>
      </c>
      <c r="J696" s="24">
        <f t="shared" si="14"/>
        <v>1</v>
      </c>
    </row>
    <row r="697" spans="1:10" s="14" customFormat="1" ht="30">
      <c r="A697" s="32"/>
      <c r="C697" s="22" t="s">
        <v>1735</v>
      </c>
      <c r="D697" s="20" t="s">
        <v>1387</v>
      </c>
      <c r="E697" s="21" t="s">
        <v>1736</v>
      </c>
      <c r="F697" s="21"/>
      <c r="G697" s="22" t="s">
        <v>10</v>
      </c>
      <c r="H697" s="23">
        <v>1796.41</v>
      </c>
      <c r="I697" s="23">
        <v>1792.8600000000001</v>
      </c>
      <c r="J697" s="24">
        <f t="shared" si="14"/>
        <v>0.99802383642932291</v>
      </c>
    </row>
    <row r="698" spans="1:10" s="14" customFormat="1" ht="30">
      <c r="A698" s="32"/>
      <c r="C698" s="22" t="s">
        <v>1737</v>
      </c>
      <c r="D698" s="20" t="s">
        <v>1738</v>
      </c>
      <c r="E698" s="21" t="s">
        <v>1739</v>
      </c>
      <c r="F698" s="21"/>
      <c r="G698" s="22" t="s">
        <v>10</v>
      </c>
      <c r="H698" s="23">
        <v>7380</v>
      </c>
      <c r="I698" s="23">
        <v>7220.99</v>
      </c>
      <c r="J698" s="24">
        <f t="shared" si="14"/>
        <v>0.97845392953929533</v>
      </c>
    </row>
    <row r="699" spans="1:10" s="14" customFormat="1" ht="30">
      <c r="A699" s="32"/>
      <c r="C699" s="22" t="s">
        <v>1740</v>
      </c>
      <c r="D699" s="20" t="s">
        <v>1741</v>
      </c>
      <c r="E699" s="21" t="s">
        <v>1742</v>
      </c>
      <c r="F699" s="21"/>
      <c r="G699" s="22" t="s">
        <v>10</v>
      </c>
      <c r="H699" s="23">
        <v>7451.25</v>
      </c>
      <c r="I699" s="23">
        <v>7127.64</v>
      </c>
      <c r="J699" s="24">
        <f t="shared" si="14"/>
        <v>0.9565697030699547</v>
      </c>
    </row>
    <row r="700" spans="1:10" s="14" customFormat="1" ht="30">
      <c r="A700" s="32"/>
      <c r="C700" s="22" t="s">
        <v>1743</v>
      </c>
      <c r="D700" s="20" t="s">
        <v>1441</v>
      </c>
      <c r="E700" s="21" t="s">
        <v>1744</v>
      </c>
      <c r="F700" s="21"/>
      <c r="G700" s="22" t="s">
        <v>10</v>
      </c>
      <c r="H700" s="23">
        <v>7479.75</v>
      </c>
      <c r="I700" s="23">
        <v>7479.75</v>
      </c>
      <c r="J700" s="24">
        <f t="shared" si="14"/>
        <v>1</v>
      </c>
    </row>
    <row r="701" spans="1:10" s="14" customFormat="1" ht="30">
      <c r="A701" s="32"/>
      <c r="C701" s="22" t="s">
        <v>1745</v>
      </c>
      <c r="D701" s="20" t="s">
        <v>1746</v>
      </c>
      <c r="E701" s="21" t="s">
        <v>1747</v>
      </c>
      <c r="F701" s="21"/>
      <c r="G701" s="22" t="s">
        <v>10</v>
      </c>
      <c r="H701" s="23">
        <v>3899.42</v>
      </c>
      <c r="I701" s="23">
        <v>3899.42</v>
      </c>
      <c r="J701" s="24">
        <f t="shared" si="14"/>
        <v>1</v>
      </c>
    </row>
    <row r="702" spans="1:10" s="14" customFormat="1" ht="30">
      <c r="A702" s="32"/>
      <c r="C702" s="22" t="s">
        <v>1748</v>
      </c>
      <c r="D702" s="20" t="s">
        <v>1746</v>
      </c>
      <c r="E702" s="21" t="s">
        <v>1749</v>
      </c>
      <c r="F702" s="21"/>
      <c r="G702" s="22" t="s">
        <v>10</v>
      </c>
      <c r="H702" s="23">
        <v>3617.71</v>
      </c>
      <c r="I702" s="23">
        <v>3617.71</v>
      </c>
      <c r="J702" s="24">
        <f t="shared" si="14"/>
        <v>1</v>
      </c>
    </row>
    <row r="703" spans="1:10" s="14" customFormat="1" ht="30">
      <c r="A703" s="32"/>
      <c r="C703" s="22" t="s">
        <v>1750</v>
      </c>
      <c r="D703" s="20" t="s">
        <v>1751</v>
      </c>
      <c r="E703" s="21" t="s">
        <v>1752</v>
      </c>
      <c r="F703" s="21"/>
      <c r="G703" s="22" t="s">
        <v>10</v>
      </c>
      <c r="H703" s="23">
        <v>7500</v>
      </c>
      <c r="I703" s="23">
        <v>7485.97</v>
      </c>
      <c r="J703" s="24">
        <f t="shared" si="14"/>
        <v>0.99812933333333331</v>
      </c>
    </row>
    <row r="704" spans="1:10" s="14" customFormat="1" ht="30">
      <c r="A704" s="32"/>
      <c r="C704" s="22" t="s">
        <v>1753</v>
      </c>
      <c r="D704" s="20" t="s">
        <v>1754</v>
      </c>
      <c r="E704" s="21" t="s">
        <v>1755</v>
      </c>
      <c r="F704" s="21"/>
      <c r="G704" s="22" t="s">
        <v>10</v>
      </c>
      <c r="H704" s="23">
        <v>6421.5</v>
      </c>
      <c r="I704" s="23">
        <v>4296.0200000000004</v>
      </c>
      <c r="J704" s="24">
        <f t="shared" si="14"/>
        <v>0.6690056840302111</v>
      </c>
    </row>
    <row r="705" spans="1:10" s="14" customFormat="1" ht="60">
      <c r="A705" s="32"/>
      <c r="C705" s="22" t="s">
        <v>1756</v>
      </c>
      <c r="D705" s="20" t="s">
        <v>1757</v>
      </c>
      <c r="E705" s="21" t="s">
        <v>1758</v>
      </c>
      <c r="F705" s="21"/>
      <c r="G705" s="22" t="s">
        <v>10</v>
      </c>
      <c r="H705" s="23">
        <v>7456.5</v>
      </c>
      <c r="I705" s="23">
        <v>7456.5</v>
      </c>
      <c r="J705" s="24">
        <f t="shared" si="14"/>
        <v>1</v>
      </c>
    </row>
    <row r="706" spans="1:10" s="14" customFormat="1">
      <c r="A706" s="32"/>
      <c r="C706" s="22" t="s">
        <v>1759</v>
      </c>
      <c r="D706" s="20" t="s">
        <v>1760</v>
      </c>
      <c r="E706" s="21" t="s">
        <v>1761</v>
      </c>
      <c r="F706" s="21"/>
      <c r="G706" s="22" t="s">
        <v>10</v>
      </c>
      <c r="H706" s="23">
        <v>7499.25</v>
      </c>
      <c r="I706" s="23">
        <v>6193.75</v>
      </c>
      <c r="J706" s="24">
        <f t="shared" si="14"/>
        <v>0.82591592492582588</v>
      </c>
    </row>
    <row r="707" spans="1:10" s="14" customFormat="1" ht="45">
      <c r="A707" s="32"/>
      <c r="C707" s="22" t="s">
        <v>1762</v>
      </c>
      <c r="D707" s="20" t="s">
        <v>1763</v>
      </c>
      <c r="E707" s="21" t="s">
        <v>1764</v>
      </c>
      <c r="F707" s="21"/>
      <c r="G707" s="22" t="s">
        <v>10</v>
      </c>
      <c r="H707" s="23">
        <v>7485</v>
      </c>
      <c r="I707" s="23">
        <v>7140</v>
      </c>
      <c r="J707" s="24">
        <f t="shared" si="14"/>
        <v>0.95390781563126248</v>
      </c>
    </row>
    <row r="708" spans="1:10" s="14" customFormat="1" ht="30">
      <c r="A708" s="32"/>
      <c r="C708" s="22" t="s">
        <v>1765</v>
      </c>
      <c r="D708" s="20" t="s">
        <v>1766</v>
      </c>
      <c r="E708" s="21" t="s">
        <v>1767</v>
      </c>
      <c r="F708" s="21"/>
      <c r="G708" s="22" t="s">
        <v>10</v>
      </c>
      <c r="H708" s="23">
        <v>7498.95</v>
      </c>
      <c r="I708" s="23">
        <v>7498.95</v>
      </c>
      <c r="J708" s="24">
        <f t="shared" si="14"/>
        <v>1</v>
      </c>
    </row>
    <row r="709" spans="1:10" s="14" customFormat="1" ht="30">
      <c r="A709" s="32"/>
      <c r="C709" s="22" t="s">
        <v>1768</v>
      </c>
      <c r="D709" s="20" t="s">
        <v>1769</v>
      </c>
      <c r="E709" s="21" t="s">
        <v>1770</v>
      </c>
      <c r="F709" s="21"/>
      <c r="G709" s="22" t="s">
        <v>10</v>
      </c>
      <c r="H709" s="23">
        <v>7499.1</v>
      </c>
      <c r="I709" s="23">
        <v>7499.1</v>
      </c>
      <c r="J709" s="24">
        <f t="shared" si="14"/>
        <v>1</v>
      </c>
    </row>
    <row r="710" spans="1:10" s="14" customFormat="1" ht="45">
      <c r="A710" s="32"/>
      <c r="C710" s="22" t="s">
        <v>1771</v>
      </c>
      <c r="D710" s="20" t="s">
        <v>1763</v>
      </c>
      <c r="E710" s="21" t="s">
        <v>1772</v>
      </c>
      <c r="F710" s="21"/>
      <c r="G710" s="22" t="s">
        <v>10</v>
      </c>
      <c r="H710" s="23">
        <v>7485</v>
      </c>
      <c r="I710" s="23">
        <v>7139.94</v>
      </c>
      <c r="J710" s="24">
        <f t="shared" si="14"/>
        <v>0.95389979959919835</v>
      </c>
    </row>
    <row r="711" spans="1:10" s="14" customFormat="1">
      <c r="A711" s="32"/>
      <c r="C711" s="22" t="s">
        <v>1773</v>
      </c>
      <c r="D711" s="20" t="s">
        <v>1376</v>
      </c>
      <c r="E711" s="21" t="s">
        <v>1774</v>
      </c>
      <c r="F711" s="21"/>
      <c r="G711" s="22" t="s">
        <v>10</v>
      </c>
      <c r="H711" s="23">
        <v>4302.6000000000004</v>
      </c>
      <c r="I711" s="23">
        <v>1943.9800000000005</v>
      </c>
      <c r="J711" s="24">
        <f t="shared" si="14"/>
        <v>0.45181518151815186</v>
      </c>
    </row>
    <row r="712" spans="1:10" s="14" customFormat="1" ht="45">
      <c r="A712" s="32"/>
      <c r="C712" s="22" t="s">
        <v>1775</v>
      </c>
      <c r="D712" s="20" t="s">
        <v>1776</v>
      </c>
      <c r="E712" s="21" t="s">
        <v>1777</v>
      </c>
      <c r="F712" s="21"/>
      <c r="G712" s="22" t="s">
        <v>10</v>
      </c>
      <c r="H712" s="23">
        <v>7267.2</v>
      </c>
      <c r="I712" s="23">
        <v>7267.2</v>
      </c>
      <c r="J712" s="24">
        <f t="shared" si="14"/>
        <v>1</v>
      </c>
    </row>
    <row r="713" spans="1:10" s="14" customFormat="1" ht="30">
      <c r="A713" s="32"/>
      <c r="C713" s="22" t="s">
        <v>1778</v>
      </c>
      <c r="D713" s="20" t="s">
        <v>1721</v>
      </c>
      <c r="E713" s="21" t="s">
        <v>1779</v>
      </c>
      <c r="F713" s="21"/>
      <c r="G713" s="22" t="s">
        <v>10</v>
      </c>
      <c r="H713" s="23">
        <v>7492.5</v>
      </c>
      <c r="I713" s="23">
        <v>7486.63</v>
      </c>
      <c r="J713" s="24">
        <f t="shared" si="14"/>
        <v>0.99921654988321651</v>
      </c>
    </row>
    <row r="714" spans="1:10" s="14" customFormat="1" ht="30">
      <c r="A714" s="32"/>
      <c r="C714" s="22" t="s">
        <v>1780</v>
      </c>
      <c r="D714" s="20" t="s">
        <v>1721</v>
      </c>
      <c r="E714" s="21" t="s">
        <v>1781</v>
      </c>
      <c r="F714" s="21"/>
      <c r="G714" s="22" t="s">
        <v>10</v>
      </c>
      <c r="H714" s="23">
        <v>7492.5</v>
      </c>
      <c r="I714" s="23">
        <v>7430.9</v>
      </c>
      <c r="J714" s="24">
        <f t="shared" si="14"/>
        <v>0.99177844511177837</v>
      </c>
    </row>
    <row r="715" spans="1:10" s="14" customFormat="1">
      <c r="A715" s="32"/>
      <c r="C715" s="22" t="s">
        <v>1782</v>
      </c>
      <c r="D715" s="20" t="s">
        <v>1376</v>
      </c>
      <c r="E715" s="21" t="s">
        <v>1783</v>
      </c>
      <c r="F715" s="21"/>
      <c r="G715" s="22" t="s">
        <v>10</v>
      </c>
      <c r="H715" s="23">
        <v>4302.6000000000004</v>
      </c>
      <c r="I715" s="23">
        <v>1906.2600000000002</v>
      </c>
      <c r="J715" s="24">
        <f t="shared" si="14"/>
        <v>0.44304838934597685</v>
      </c>
    </row>
    <row r="716" spans="1:10" s="14" customFormat="1" ht="30">
      <c r="A716" s="32"/>
      <c r="C716" s="22" t="s">
        <v>1784</v>
      </c>
      <c r="D716" s="20" t="s">
        <v>996</v>
      </c>
      <c r="E716" s="21" t="s">
        <v>1785</v>
      </c>
      <c r="F716" s="21"/>
      <c r="G716" s="22" t="s">
        <v>10</v>
      </c>
      <c r="H716" s="23">
        <v>3343.5</v>
      </c>
      <c r="I716" s="23">
        <v>3343</v>
      </c>
      <c r="J716" s="24">
        <f t="shared" si="14"/>
        <v>0.99985045610886791</v>
      </c>
    </row>
    <row r="717" spans="1:10" s="14" customFormat="1" ht="45">
      <c r="A717" s="32"/>
      <c r="C717" s="22" t="s">
        <v>1786</v>
      </c>
      <c r="D717" s="20" t="s">
        <v>1703</v>
      </c>
      <c r="E717" s="21" t="s">
        <v>1787</v>
      </c>
      <c r="F717" s="21"/>
      <c r="G717" s="22" t="s">
        <v>10</v>
      </c>
      <c r="H717" s="23">
        <v>7499.85</v>
      </c>
      <c r="I717" s="23">
        <v>7496.85</v>
      </c>
      <c r="J717" s="24">
        <f t="shared" si="14"/>
        <v>0.99959999199983995</v>
      </c>
    </row>
    <row r="718" spans="1:10" s="14" customFormat="1" ht="30">
      <c r="A718" s="32"/>
      <c r="C718" s="22" t="s">
        <v>1788</v>
      </c>
      <c r="D718" s="20" t="s">
        <v>1789</v>
      </c>
      <c r="E718" s="21" t="s">
        <v>1790</v>
      </c>
      <c r="F718" s="21"/>
      <c r="G718" s="22" t="s">
        <v>10</v>
      </c>
      <c r="H718" s="23">
        <v>3248.07</v>
      </c>
      <c r="I718" s="23">
        <v>3248.07</v>
      </c>
      <c r="J718" s="24">
        <f t="shared" si="14"/>
        <v>1</v>
      </c>
    </row>
    <row r="719" spans="1:10" s="14" customFormat="1" ht="30">
      <c r="A719" s="32"/>
      <c r="C719" s="22" t="s">
        <v>1791</v>
      </c>
      <c r="D719" s="20" t="s">
        <v>1792</v>
      </c>
      <c r="E719" s="21" t="s">
        <v>1793</v>
      </c>
      <c r="F719" s="21"/>
      <c r="G719" s="22" t="s">
        <v>10</v>
      </c>
      <c r="H719" s="23">
        <v>3248.07</v>
      </c>
      <c r="I719" s="23">
        <v>3248.07</v>
      </c>
      <c r="J719" s="24">
        <f t="shared" si="14"/>
        <v>1</v>
      </c>
    </row>
    <row r="720" spans="1:10" s="14" customFormat="1" ht="30">
      <c r="A720" s="32"/>
      <c r="C720" s="22" t="s">
        <v>1794</v>
      </c>
      <c r="D720" s="20" t="s">
        <v>1792</v>
      </c>
      <c r="E720" s="21" t="s">
        <v>1795</v>
      </c>
      <c r="F720" s="21"/>
      <c r="G720" s="22" t="s">
        <v>10</v>
      </c>
      <c r="H720" s="23">
        <v>3248.07</v>
      </c>
      <c r="I720" s="23">
        <v>3248.07</v>
      </c>
      <c r="J720" s="24">
        <f t="shared" si="14"/>
        <v>1</v>
      </c>
    </row>
    <row r="721" spans="1:10" s="14" customFormat="1">
      <c r="A721" s="32"/>
      <c r="C721" s="22" t="s">
        <v>1796</v>
      </c>
      <c r="D721" s="20" t="s">
        <v>1797</v>
      </c>
      <c r="E721" s="21" t="s">
        <v>1798</v>
      </c>
      <c r="F721" s="21"/>
      <c r="G721" s="22" t="s">
        <v>10</v>
      </c>
      <c r="H721" s="23">
        <v>7500</v>
      </c>
      <c r="I721" s="23">
        <v>7500</v>
      </c>
      <c r="J721" s="24">
        <f t="shared" si="14"/>
        <v>1</v>
      </c>
    </row>
    <row r="722" spans="1:10" s="14" customFormat="1" ht="30">
      <c r="A722" s="32"/>
      <c r="C722" s="22" t="s">
        <v>1799</v>
      </c>
      <c r="D722" s="20" t="s">
        <v>1792</v>
      </c>
      <c r="E722" s="21" t="s">
        <v>1800</v>
      </c>
      <c r="F722" s="21"/>
      <c r="G722" s="22" t="s">
        <v>10</v>
      </c>
      <c r="H722" s="23">
        <v>3248.07</v>
      </c>
      <c r="I722" s="23">
        <v>3248.07</v>
      </c>
      <c r="J722" s="24">
        <f t="shared" ref="J722:J762" si="15">IF(H722=0,0,I722/H722)</f>
        <v>1</v>
      </c>
    </row>
    <row r="723" spans="1:10" s="14" customFormat="1" ht="45">
      <c r="A723" s="32"/>
      <c r="C723" s="22" t="s">
        <v>1801</v>
      </c>
      <c r="D723" s="20" t="s">
        <v>1763</v>
      </c>
      <c r="E723" s="21" t="s">
        <v>1802</v>
      </c>
      <c r="F723" s="21"/>
      <c r="G723" s="22" t="s">
        <v>10</v>
      </c>
      <c r="H723" s="23">
        <v>7500</v>
      </c>
      <c r="I723" s="23">
        <v>7149</v>
      </c>
      <c r="J723" s="24">
        <f t="shared" si="15"/>
        <v>0.95320000000000005</v>
      </c>
    </row>
    <row r="724" spans="1:10" s="14" customFormat="1" ht="30">
      <c r="A724" s="32"/>
      <c r="C724" s="22" t="s">
        <v>1803</v>
      </c>
      <c r="D724" s="20" t="s">
        <v>1792</v>
      </c>
      <c r="E724" s="21" t="s">
        <v>1804</v>
      </c>
      <c r="F724" s="21"/>
      <c r="G724" s="22" t="s">
        <v>10</v>
      </c>
      <c r="H724" s="23">
        <v>3248.07</v>
      </c>
      <c r="I724" s="23">
        <v>3248.07</v>
      </c>
      <c r="J724" s="24">
        <f t="shared" si="15"/>
        <v>1</v>
      </c>
    </row>
    <row r="725" spans="1:10" s="14" customFormat="1" ht="30">
      <c r="A725" s="32"/>
      <c r="C725" s="22" t="s">
        <v>1805</v>
      </c>
      <c r="D725" s="20" t="s">
        <v>1441</v>
      </c>
      <c r="E725" s="21" t="s">
        <v>1806</v>
      </c>
      <c r="F725" s="21"/>
      <c r="G725" s="22" t="s">
        <v>10</v>
      </c>
      <c r="H725" s="23">
        <v>6898.5</v>
      </c>
      <c r="I725" s="23">
        <v>6898.5</v>
      </c>
      <c r="J725" s="24">
        <f t="shared" si="15"/>
        <v>1</v>
      </c>
    </row>
    <row r="726" spans="1:10" s="14" customFormat="1">
      <c r="A726" s="32"/>
      <c r="C726" s="22" t="s">
        <v>1807</v>
      </c>
      <c r="D726" s="20" t="s">
        <v>1808</v>
      </c>
      <c r="E726" s="21" t="s">
        <v>1809</v>
      </c>
      <c r="F726" s="21"/>
      <c r="G726" s="22" t="s">
        <v>10</v>
      </c>
      <c r="H726" s="23">
        <v>7401.26</v>
      </c>
      <c r="I726" s="23">
        <v>6549.06</v>
      </c>
      <c r="J726" s="24">
        <f t="shared" si="15"/>
        <v>0.88485744319210513</v>
      </c>
    </row>
    <row r="727" spans="1:10" s="14" customFormat="1" ht="30">
      <c r="A727" s="32"/>
      <c r="C727" s="22" t="s">
        <v>1810</v>
      </c>
      <c r="D727" s="20" t="s">
        <v>1811</v>
      </c>
      <c r="E727" s="21" t="s">
        <v>1812</v>
      </c>
      <c r="F727" s="21"/>
      <c r="G727" s="22" t="s">
        <v>10</v>
      </c>
      <c r="H727" s="23">
        <v>3567</v>
      </c>
      <c r="I727" s="23">
        <v>3567</v>
      </c>
      <c r="J727" s="24">
        <f t="shared" si="15"/>
        <v>1</v>
      </c>
    </row>
    <row r="728" spans="1:10" s="14" customFormat="1" ht="45">
      <c r="A728" s="32"/>
      <c r="C728" s="22" t="s">
        <v>1813</v>
      </c>
      <c r="D728" s="20" t="s">
        <v>1814</v>
      </c>
      <c r="E728" s="21" t="s">
        <v>1815</v>
      </c>
      <c r="F728" s="21"/>
      <c r="G728" s="22" t="s">
        <v>10</v>
      </c>
      <c r="H728" s="23">
        <v>4507.5</v>
      </c>
      <c r="I728" s="23">
        <v>4083.63</v>
      </c>
      <c r="J728" s="24">
        <f t="shared" si="15"/>
        <v>0.90596339434276207</v>
      </c>
    </row>
    <row r="729" spans="1:10" s="14" customFormat="1" ht="30">
      <c r="A729" s="32"/>
      <c r="C729" s="22" t="s">
        <v>1816</v>
      </c>
      <c r="D729" s="20" t="s">
        <v>1817</v>
      </c>
      <c r="E729" s="21" t="s">
        <v>1818</v>
      </c>
      <c r="F729" s="21"/>
      <c r="G729" s="22" t="s">
        <v>10</v>
      </c>
      <c r="H729" s="23">
        <v>4110</v>
      </c>
      <c r="I729" s="23">
        <v>4110</v>
      </c>
      <c r="J729" s="24">
        <f t="shared" si="15"/>
        <v>1</v>
      </c>
    </row>
    <row r="730" spans="1:10" s="14" customFormat="1">
      <c r="A730" s="32"/>
      <c r="C730" s="22" t="s">
        <v>1819</v>
      </c>
      <c r="D730" s="20" t="s">
        <v>1291</v>
      </c>
      <c r="E730" s="21" t="s">
        <v>1820</v>
      </c>
      <c r="F730" s="21"/>
      <c r="G730" s="22" t="s">
        <v>10</v>
      </c>
      <c r="H730" s="23">
        <v>7482</v>
      </c>
      <c r="I730" s="23">
        <v>7482</v>
      </c>
      <c r="J730" s="24">
        <f t="shared" si="15"/>
        <v>1</v>
      </c>
    </row>
    <row r="731" spans="1:10" s="14" customFormat="1">
      <c r="A731" s="32"/>
      <c r="C731" s="22" t="s">
        <v>1821</v>
      </c>
      <c r="D731" s="20" t="s">
        <v>1822</v>
      </c>
      <c r="E731" s="21" t="s">
        <v>1823</v>
      </c>
      <c r="F731" s="21"/>
      <c r="G731" s="22" t="s">
        <v>10</v>
      </c>
      <c r="H731" s="23">
        <v>7476</v>
      </c>
      <c r="I731" s="23">
        <v>7475.93</v>
      </c>
      <c r="J731" s="24">
        <f t="shared" si="15"/>
        <v>0.99999063670411992</v>
      </c>
    </row>
    <row r="732" spans="1:10" s="14" customFormat="1" ht="30">
      <c r="A732" s="32"/>
      <c r="C732" s="22" t="s">
        <v>1824</v>
      </c>
      <c r="D732" s="20" t="s">
        <v>854</v>
      </c>
      <c r="E732" s="21" t="s">
        <v>1825</v>
      </c>
      <c r="F732" s="21"/>
      <c r="G732" s="22" t="s">
        <v>10</v>
      </c>
      <c r="H732" s="23">
        <v>7499.85</v>
      </c>
      <c r="I732" s="23">
        <v>7475.13</v>
      </c>
      <c r="J732" s="24">
        <f t="shared" si="15"/>
        <v>0.99670393407868152</v>
      </c>
    </row>
    <row r="733" spans="1:10" s="14" customFormat="1" ht="30">
      <c r="A733" s="32"/>
      <c r="C733" s="22" t="s">
        <v>1826</v>
      </c>
      <c r="D733" s="20" t="s">
        <v>1817</v>
      </c>
      <c r="E733" s="21" t="s">
        <v>1827</v>
      </c>
      <c r="F733" s="21"/>
      <c r="G733" s="22" t="s">
        <v>10</v>
      </c>
      <c r="H733" s="23">
        <v>3078</v>
      </c>
      <c r="I733" s="23">
        <v>3078</v>
      </c>
      <c r="J733" s="24">
        <f t="shared" si="15"/>
        <v>1</v>
      </c>
    </row>
    <row r="734" spans="1:10" s="14" customFormat="1" ht="30">
      <c r="A734" s="32"/>
      <c r="C734" s="22" t="s">
        <v>1828</v>
      </c>
      <c r="D734" s="20" t="s">
        <v>1829</v>
      </c>
      <c r="E734" s="21" t="s">
        <v>1830</v>
      </c>
      <c r="F734" s="21"/>
      <c r="G734" s="22" t="s">
        <v>10</v>
      </c>
      <c r="H734" s="23">
        <v>4026</v>
      </c>
      <c r="I734" s="23">
        <v>4026</v>
      </c>
      <c r="J734" s="24">
        <f t="shared" si="15"/>
        <v>1</v>
      </c>
    </row>
    <row r="735" spans="1:10" s="14" customFormat="1" ht="30">
      <c r="A735" s="32"/>
      <c r="C735" s="22" t="s">
        <v>1831</v>
      </c>
      <c r="D735" s="20" t="s">
        <v>1832</v>
      </c>
      <c r="E735" s="21" t="s">
        <v>1833</v>
      </c>
      <c r="F735" s="21"/>
      <c r="G735" s="22" t="s">
        <v>10</v>
      </c>
      <c r="H735" s="23">
        <v>6478.5</v>
      </c>
      <c r="I735" s="23">
        <v>6478.5</v>
      </c>
      <c r="J735" s="24">
        <f t="shared" si="15"/>
        <v>1</v>
      </c>
    </row>
    <row r="736" spans="1:10" s="14" customFormat="1">
      <c r="A736" s="32"/>
      <c r="C736" s="22" t="s">
        <v>1834</v>
      </c>
      <c r="D736" s="20" t="s">
        <v>1204</v>
      </c>
      <c r="E736" s="21" t="s">
        <v>1835</v>
      </c>
      <c r="F736" s="21"/>
      <c r="G736" s="22" t="s">
        <v>10</v>
      </c>
      <c r="H736" s="23">
        <v>6663.98</v>
      </c>
      <c r="I736" s="23">
        <v>6663.98</v>
      </c>
      <c r="J736" s="24">
        <f t="shared" si="15"/>
        <v>1</v>
      </c>
    </row>
    <row r="737" spans="1:10" s="14" customFormat="1" ht="30">
      <c r="A737" s="32"/>
      <c r="C737" s="22" t="s">
        <v>1836</v>
      </c>
      <c r="D737" s="20" t="s">
        <v>1837</v>
      </c>
      <c r="E737" s="21" t="s">
        <v>1838</v>
      </c>
      <c r="F737" s="21"/>
      <c r="G737" s="22" t="s">
        <v>10</v>
      </c>
      <c r="H737" s="23">
        <v>4316.93</v>
      </c>
      <c r="I737" s="23">
        <v>4302.71</v>
      </c>
      <c r="J737" s="24">
        <f t="shared" si="15"/>
        <v>0.99670599245296998</v>
      </c>
    </row>
    <row r="738" spans="1:10" s="14" customFormat="1" ht="30">
      <c r="A738" s="32"/>
      <c r="C738" s="22" t="s">
        <v>1839</v>
      </c>
      <c r="D738" s="20" t="s">
        <v>1101</v>
      </c>
      <c r="E738" s="21" t="s">
        <v>1840</v>
      </c>
      <c r="F738" s="21"/>
      <c r="G738" s="22" t="s">
        <v>10</v>
      </c>
      <c r="H738" s="23">
        <v>7435.5</v>
      </c>
      <c r="I738" s="23">
        <v>7394.34</v>
      </c>
      <c r="J738" s="24">
        <f t="shared" si="15"/>
        <v>0.99446439378656448</v>
      </c>
    </row>
    <row r="739" spans="1:10" s="14" customFormat="1" ht="30">
      <c r="A739" s="32"/>
      <c r="C739" s="22" t="s">
        <v>1841</v>
      </c>
      <c r="D739" s="20" t="s">
        <v>996</v>
      </c>
      <c r="E739" s="21" t="s">
        <v>1842</v>
      </c>
      <c r="F739" s="21"/>
      <c r="G739" s="22" t="s">
        <v>10</v>
      </c>
      <c r="H739" s="23">
        <v>3915</v>
      </c>
      <c r="I739" s="23">
        <v>3915</v>
      </c>
      <c r="J739" s="24">
        <f t="shared" si="15"/>
        <v>1</v>
      </c>
    </row>
    <row r="740" spans="1:10" s="14" customFormat="1" ht="30">
      <c r="A740" s="32"/>
      <c r="C740" s="22" t="s">
        <v>1843</v>
      </c>
      <c r="D740" s="20" t="s">
        <v>1844</v>
      </c>
      <c r="E740" s="21" t="s">
        <v>1845</v>
      </c>
      <c r="F740" s="21"/>
      <c r="G740" s="22" t="s">
        <v>10</v>
      </c>
      <c r="H740" s="23">
        <v>7500</v>
      </c>
      <c r="I740" s="23">
        <v>7500</v>
      </c>
      <c r="J740" s="24">
        <f t="shared" si="15"/>
        <v>1</v>
      </c>
    </row>
    <row r="741" spans="1:10" s="14" customFormat="1" ht="30">
      <c r="A741" s="32"/>
      <c r="C741" s="22" t="s">
        <v>1846</v>
      </c>
      <c r="D741" s="20" t="s">
        <v>1847</v>
      </c>
      <c r="E741" s="21" t="s">
        <v>1848</v>
      </c>
      <c r="F741" s="21"/>
      <c r="G741" s="22" t="s">
        <v>10</v>
      </c>
      <c r="H741" s="23">
        <v>7461.9</v>
      </c>
      <c r="I741" s="23">
        <v>7315.03</v>
      </c>
      <c r="J741" s="24">
        <f t="shared" si="15"/>
        <v>0.98031734544821025</v>
      </c>
    </row>
    <row r="742" spans="1:10" s="14" customFormat="1" ht="30">
      <c r="A742" s="32"/>
      <c r="C742" s="22" t="s">
        <v>1849</v>
      </c>
      <c r="D742" s="20" t="s">
        <v>1317</v>
      </c>
      <c r="E742" s="21" t="s">
        <v>1850</v>
      </c>
      <c r="F742" s="21"/>
      <c r="G742" s="22" t="s">
        <v>10</v>
      </c>
      <c r="H742" s="23">
        <v>7475.1</v>
      </c>
      <c r="I742" s="23">
        <v>7176.21</v>
      </c>
      <c r="J742" s="24">
        <f t="shared" si="15"/>
        <v>0.96001525063209847</v>
      </c>
    </row>
    <row r="743" spans="1:10" s="14" customFormat="1" ht="30">
      <c r="A743" s="32"/>
      <c r="C743" s="22" t="s">
        <v>1851</v>
      </c>
      <c r="D743" s="20" t="s">
        <v>1852</v>
      </c>
      <c r="E743" s="21" t="s">
        <v>1853</v>
      </c>
      <c r="F743" s="21"/>
      <c r="G743" s="22" t="s">
        <v>10</v>
      </c>
      <c r="H743" s="23">
        <v>2315.67</v>
      </c>
      <c r="I743" s="23">
        <v>2284.23</v>
      </c>
      <c r="J743" s="24">
        <f t="shared" si="15"/>
        <v>0.98642293591055719</v>
      </c>
    </row>
    <row r="744" spans="1:10" s="14" customFormat="1" ht="45">
      <c r="A744" s="32"/>
      <c r="C744" s="22" t="s">
        <v>1854</v>
      </c>
      <c r="D744" s="20" t="s">
        <v>1855</v>
      </c>
      <c r="E744" s="21" t="s">
        <v>1856</v>
      </c>
      <c r="F744" s="21"/>
      <c r="G744" s="22" t="s">
        <v>10</v>
      </c>
      <c r="H744" s="23">
        <v>7500</v>
      </c>
      <c r="I744" s="23">
        <v>7438.76</v>
      </c>
      <c r="J744" s="24">
        <f t="shared" si="15"/>
        <v>0.99183466666666664</v>
      </c>
    </row>
    <row r="745" spans="1:10" s="14" customFormat="1" ht="30">
      <c r="A745" s="32"/>
      <c r="C745" s="22" t="s">
        <v>1857</v>
      </c>
      <c r="D745" s="20" t="s">
        <v>1277</v>
      </c>
      <c r="E745" s="21" t="s">
        <v>1858</v>
      </c>
      <c r="F745" s="21"/>
      <c r="G745" s="22" t="s">
        <v>10</v>
      </c>
      <c r="H745" s="23">
        <v>7476.75</v>
      </c>
      <c r="I745" s="23">
        <v>7433.79</v>
      </c>
      <c r="J745" s="24">
        <f t="shared" si="15"/>
        <v>0.99425418798274656</v>
      </c>
    </row>
    <row r="746" spans="1:10" s="14" customFormat="1">
      <c r="A746" s="32"/>
      <c r="C746" s="22" t="s">
        <v>1859</v>
      </c>
      <c r="D746" s="20" t="s">
        <v>1860</v>
      </c>
      <c r="E746" s="21" t="s">
        <v>1861</v>
      </c>
      <c r="F746" s="21"/>
      <c r="G746" s="22" t="s">
        <v>10</v>
      </c>
      <c r="H746" s="23">
        <v>7500</v>
      </c>
      <c r="I746" s="23">
        <v>0</v>
      </c>
      <c r="J746" s="24">
        <f t="shared" si="15"/>
        <v>0</v>
      </c>
    </row>
    <row r="747" spans="1:10" s="14" customFormat="1" ht="30">
      <c r="A747" s="32"/>
      <c r="C747" s="22" t="s">
        <v>1862</v>
      </c>
      <c r="D747" s="20" t="s">
        <v>1863</v>
      </c>
      <c r="E747" s="21" t="s">
        <v>1864</v>
      </c>
      <c r="F747" s="21"/>
      <c r="G747" s="22" t="s">
        <v>10</v>
      </c>
      <c r="H747" s="23">
        <v>7431.75</v>
      </c>
      <c r="I747" s="23">
        <v>7431.75</v>
      </c>
      <c r="J747" s="24">
        <f t="shared" si="15"/>
        <v>1</v>
      </c>
    </row>
    <row r="748" spans="1:10" s="14" customFormat="1">
      <c r="A748" s="32"/>
      <c r="C748" s="22" t="s">
        <v>1865</v>
      </c>
      <c r="D748" s="20" t="s">
        <v>1866</v>
      </c>
      <c r="E748" s="21" t="s">
        <v>1867</v>
      </c>
      <c r="F748" s="21"/>
      <c r="G748" s="22" t="s">
        <v>10</v>
      </c>
      <c r="H748" s="23">
        <v>6611.4</v>
      </c>
      <c r="I748" s="23">
        <v>6352</v>
      </c>
      <c r="J748" s="24">
        <f t="shared" si="15"/>
        <v>0.96076473969204712</v>
      </c>
    </row>
    <row r="749" spans="1:10" s="14" customFormat="1">
      <c r="A749" s="32"/>
      <c r="C749" s="22" t="s">
        <v>1868</v>
      </c>
      <c r="D749" s="20" t="s">
        <v>1869</v>
      </c>
      <c r="E749" s="21" t="s">
        <v>1870</v>
      </c>
      <c r="F749" s="21"/>
      <c r="G749" s="22" t="s">
        <v>10</v>
      </c>
      <c r="H749" s="23">
        <v>7493.25</v>
      </c>
      <c r="I749" s="23">
        <v>7486.21</v>
      </c>
      <c r="J749" s="24">
        <f t="shared" si="15"/>
        <v>0.99906048777232848</v>
      </c>
    </row>
    <row r="750" spans="1:10" s="14" customFormat="1">
      <c r="A750" s="32"/>
      <c r="C750" s="22" t="s">
        <v>1871</v>
      </c>
      <c r="D750" s="20" t="s">
        <v>1872</v>
      </c>
      <c r="E750" s="21" t="s">
        <v>1873</v>
      </c>
      <c r="F750" s="21"/>
      <c r="G750" s="22" t="s">
        <v>10</v>
      </c>
      <c r="H750" s="23">
        <v>7500</v>
      </c>
      <c r="I750" s="23">
        <v>7286.72</v>
      </c>
      <c r="J750" s="24">
        <f t="shared" si="15"/>
        <v>0.97156266666666669</v>
      </c>
    </row>
    <row r="751" spans="1:10" s="14" customFormat="1" ht="30">
      <c r="A751" s="32"/>
      <c r="C751" s="22" t="s">
        <v>1874</v>
      </c>
      <c r="D751" s="20" t="s">
        <v>1875</v>
      </c>
      <c r="E751" s="21" t="s">
        <v>1876</v>
      </c>
      <c r="F751" s="21"/>
      <c r="G751" s="22" t="s">
        <v>10</v>
      </c>
      <c r="H751" s="23">
        <v>6901.5</v>
      </c>
      <c r="I751" s="23">
        <v>6893.16</v>
      </c>
      <c r="J751" s="24">
        <f t="shared" si="15"/>
        <v>0.99879156705064109</v>
      </c>
    </row>
    <row r="752" spans="1:10" s="14" customFormat="1" ht="45">
      <c r="A752" s="32"/>
      <c r="C752" s="22" t="s">
        <v>1877</v>
      </c>
      <c r="D752" s="20" t="s">
        <v>1763</v>
      </c>
      <c r="E752" s="21" t="s">
        <v>1878</v>
      </c>
      <c r="F752" s="21"/>
      <c r="G752" s="22" t="s">
        <v>10</v>
      </c>
      <c r="H752" s="23">
        <v>7494</v>
      </c>
      <c r="I752" s="23">
        <v>6801</v>
      </c>
      <c r="J752" s="24">
        <f t="shared" si="15"/>
        <v>0.90752602081665334</v>
      </c>
    </row>
    <row r="753" spans="1:10" s="14" customFormat="1" ht="30">
      <c r="A753" s="32"/>
      <c r="C753" s="22" t="s">
        <v>1879</v>
      </c>
      <c r="D753" s="20" t="s">
        <v>1880</v>
      </c>
      <c r="E753" s="21" t="s">
        <v>1881</v>
      </c>
      <c r="F753" s="21"/>
      <c r="G753" s="22" t="s">
        <v>10</v>
      </c>
      <c r="H753" s="23">
        <v>7499.25</v>
      </c>
      <c r="I753" s="23">
        <v>7489.73</v>
      </c>
      <c r="J753" s="24">
        <f t="shared" si="15"/>
        <v>0.99873053972063863</v>
      </c>
    </row>
    <row r="754" spans="1:10" s="14" customFormat="1">
      <c r="A754" s="32"/>
      <c r="C754" s="22" t="s">
        <v>1882</v>
      </c>
      <c r="D754" s="20" t="s">
        <v>1883</v>
      </c>
      <c r="E754" s="21" t="s">
        <v>1884</v>
      </c>
      <c r="F754" s="21"/>
      <c r="G754" s="22" t="s">
        <v>10</v>
      </c>
      <c r="H754" s="23">
        <v>7500</v>
      </c>
      <c r="I754" s="23">
        <v>7442.51</v>
      </c>
      <c r="J754" s="24">
        <f t="shared" si="15"/>
        <v>0.9923346666666667</v>
      </c>
    </row>
    <row r="755" spans="1:10" s="14" customFormat="1" ht="30">
      <c r="A755" s="32"/>
      <c r="C755" s="22" t="s">
        <v>1885</v>
      </c>
      <c r="D755" s="20" t="s">
        <v>1886</v>
      </c>
      <c r="E755" s="21" t="s">
        <v>1887</v>
      </c>
      <c r="F755" s="21"/>
      <c r="G755" s="22" t="s">
        <v>10</v>
      </c>
      <c r="H755" s="23">
        <v>2620.8000000000002</v>
      </c>
      <c r="I755" s="23">
        <v>1869.46</v>
      </c>
      <c r="J755" s="24">
        <f t="shared" si="15"/>
        <v>0.71331654456654459</v>
      </c>
    </row>
    <row r="756" spans="1:10" s="14" customFormat="1" ht="30">
      <c r="A756" s="32"/>
      <c r="C756" s="22" t="s">
        <v>1888</v>
      </c>
      <c r="D756" s="20" t="s">
        <v>1889</v>
      </c>
      <c r="E756" s="21" t="s">
        <v>1890</v>
      </c>
      <c r="F756" s="21"/>
      <c r="G756" s="22" t="s">
        <v>10</v>
      </c>
      <c r="H756" s="23">
        <v>4600.5</v>
      </c>
      <c r="I756" s="23">
        <v>4600.5</v>
      </c>
      <c r="J756" s="24">
        <f t="shared" si="15"/>
        <v>1</v>
      </c>
    </row>
    <row r="757" spans="1:10" s="14" customFormat="1" ht="30">
      <c r="A757" s="32"/>
      <c r="C757" s="22" t="s">
        <v>1891</v>
      </c>
      <c r="D757" s="20" t="s">
        <v>996</v>
      </c>
      <c r="E757" s="21" t="s">
        <v>1892</v>
      </c>
      <c r="F757" s="21"/>
      <c r="G757" s="22" t="s">
        <v>10</v>
      </c>
      <c r="H757" s="23">
        <v>7500</v>
      </c>
      <c r="I757" s="23">
        <v>7500</v>
      </c>
      <c r="J757" s="24">
        <f t="shared" si="15"/>
        <v>1</v>
      </c>
    </row>
    <row r="758" spans="1:10" s="14" customFormat="1" ht="60">
      <c r="A758" s="32"/>
      <c r="C758" s="22" t="s">
        <v>1893</v>
      </c>
      <c r="D758" s="20" t="s">
        <v>1894</v>
      </c>
      <c r="E758" s="21" t="s">
        <v>1895</v>
      </c>
      <c r="F758" s="21"/>
      <c r="G758" s="22" t="s">
        <v>10</v>
      </c>
      <c r="H758" s="23">
        <v>7499.4</v>
      </c>
      <c r="I758" s="23">
        <v>7499.4</v>
      </c>
      <c r="J758" s="24">
        <f t="shared" si="15"/>
        <v>1</v>
      </c>
    </row>
    <row r="759" spans="1:10" s="14" customFormat="1">
      <c r="A759" s="32"/>
      <c r="C759" s="22" t="s">
        <v>1896</v>
      </c>
      <c r="D759" s="20" t="s">
        <v>1897</v>
      </c>
      <c r="E759" s="21" t="s">
        <v>1898</v>
      </c>
      <c r="F759" s="21"/>
      <c r="G759" s="22" t="s">
        <v>10</v>
      </c>
      <c r="H759" s="23">
        <v>2285.25</v>
      </c>
      <c r="I759" s="23">
        <v>2285.25</v>
      </c>
      <c r="J759" s="24">
        <f t="shared" si="15"/>
        <v>1</v>
      </c>
    </row>
    <row r="760" spans="1:10" s="14" customFormat="1" ht="30">
      <c r="A760" s="32"/>
      <c r="C760" s="22" t="s">
        <v>1899</v>
      </c>
      <c r="D760" s="20" t="s">
        <v>996</v>
      </c>
      <c r="E760" s="21" t="s">
        <v>1900</v>
      </c>
      <c r="F760" s="21"/>
      <c r="G760" s="22" t="s">
        <v>10</v>
      </c>
      <c r="H760" s="23">
        <v>7500</v>
      </c>
      <c r="I760" s="23">
        <v>7500</v>
      </c>
      <c r="J760" s="24">
        <f t="shared" si="15"/>
        <v>1</v>
      </c>
    </row>
    <row r="761" spans="1:10" s="14" customFormat="1" ht="30">
      <c r="A761" s="32"/>
      <c r="C761" s="22" t="s">
        <v>1901</v>
      </c>
      <c r="D761" s="20" t="s">
        <v>996</v>
      </c>
      <c r="E761" s="21" t="s">
        <v>1902</v>
      </c>
      <c r="F761" s="21"/>
      <c r="G761" s="22" t="s">
        <v>10</v>
      </c>
      <c r="H761" s="23">
        <v>4030.8</v>
      </c>
      <c r="I761" s="23">
        <v>4030.8</v>
      </c>
      <c r="J761" s="24">
        <f t="shared" si="15"/>
        <v>1</v>
      </c>
    </row>
    <row r="762" spans="1:10" s="14" customFormat="1" ht="30">
      <c r="A762" s="32"/>
      <c r="C762" s="22" t="s">
        <v>1903</v>
      </c>
      <c r="D762" s="20" t="s">
        <v>996</v>
      </c>
      <c r="E762" s="21" t="s">
        <v>1904</v>
      </c>
      <c r="F762" s="21"/>
      <c r="G762" s="22" t="s">
        <v>10</v>
      </c>
      <c r="H762" s="23">
        <v>3113.4</v>
      </c>
      <c r="I762" s="23">
        <v>3113.4</v>
      </c>
      <c r="J762" s="24">
        <f t="shared" si="15"/>
        <v>1</v>
      </c>
    </row>
    <row r="763" spans="1:10" s="14" customFormat="1">
      <c r="A763" s="32"/>
      <c r="C763" s="22" t="s">
        <v>1905</v>
      </c>
      <c r="D763" s="20" t="s">
        <v>46</v>
      </c>
      <c r="E763" s="21" t="s">
        <v>47</v>
      </c>
      <c r="F763" s="21"/>
      <c r="G763" s="22" t="s">
        <v>10</v>
      </c>
      <c r="H763" s="23">
        <v>17493.73</v>
      </c>
      <c r="I763" s="23">
        <v>0</v>
      </c>
      <c r="J763" s="24">
        <f>IF(H763=0,0,I763/H763)</f>
        <v>0</v>
      </c>
    </row>
    <row r="764" spans="1:10" s="29" customFormat="1" ht="60">
      <c r="A764" s="13" t="s">
        <v>10</v>
      </c>
      <c r="B764" s="14"/>
      <c r="C764" s="15">
        <v>24</v>
      </c>
      <c r="D764" s="64" t="s">
        <v>1906</v>
      </c>
      <c r="E764" s="51">
        <v>853</v>
      </c>
      <c r="F764" s="51">
        <v>85395</v>
      </c>
      <c r="G764" s="15" t="s">
        <v>10</v>
      </c>
      <c r="H764" s="28">
        <f>SUM(H765:H866)</f>
        <v>8623492</v>
      </c>
      <c r="I764" s="28">
        <f>SUM(I765:I866)</f>
        <v>7462588.2699999968</v>
      </c>
      <c r="J764" s="18">
        <f>IF(H764=0,0,I764/H764)</f>
        <v>0.865378928860837</v>
      </c>
    </row>
    <row r="765" spans="1:10" s="14" customFormat="1">
      <c r="A765" s="32"/>
      <c r="C765" s="22" t="s">
        <v>1907</v>
      </c>
      <c r="D765" s="65" t="s">
        <v>1908</v>
      </c>
      <c r="E765" s="66" t="s">
        <v>1909</v>
      </c>
      <c r="F765" s="67"/>
      <c r="G765" s="22" t="s">
        <v>10</v>
      </c>
      <c r="H765" s="44">
        <v>119852.77</v>
      </c>
      <c r="I765" s="44">
        <v>116142.15</v>
      </c>
      <c r="J765" s="24">
        <f t="shared" ref="J765:J828" si="16">IF(H765=0,0,I765/H765)</f>
        <v>0.96904018154941263</v>
      </c>
    </row>
    <row r="766" spans="1:10" s="14" customFormat="1" ht="45">
      <c r="A766" s="32"/>
      <c r="C766" s="22" t="s">
        <v>1910</v>
      </c>
      <c r="D766" s="65" t="s">
        <v>1911</v>
      </c>
      <c r="E766" s="66" t="s">
        <v>1912</v>
      </c>
      <c r="F766" s="67"/>
      <c r="G766" s="22" t="s">
        <v>10</v>
      </c>
      <c r="H766" s="68">
        <v>35047.83</v>
      </c>
      <c r="I766" s="44">
        <v>34958.99</v>
      </c>
      <c r="J766" s="24">
        <f t="shared" si="16"/>
        <v>0.99746517830062509</v>
      </c>
    </row>
    <row r="767" spans="1:10" s="14" customFormat="1" ht="30">
      <c r="A767" s="32"/>
      <c r="C767" s="22" t="s">
        <v>1913</v>
      </c>
      <c r="D767" s="69" t="s">
        <v>1914</v>
      </c>
      <c r="E767" s="70" t="s">
        <v>1915</v>
      </c>
      <c r="F767" s="71"/>
      <c r="G767" s="22" t="s">
        <v>10</v>
      </c>
      <c r="H767" s="72">
        <v>153531.26999999999</v>
      </c>
      <c r="I767" s="73">
        <v>153048.71</v>
      </c>
      <c r="J767" s="24">
        <f t="shared" si="16"/>
        <v>0.99685692693091121</v>
      </c>
    </row>
    <row r="768" spans="1:10" s="14" customFormat="1" ht="30">
      <c r="A768" s="32"/>
      <c r="C768" s="22" t="s">
        <v>1916</v>
      </c>
      <c r="D768" s="74" t="s">
        <v>1917</v>
      </c>
      <c r="E768" s="70" t="s">
        <v>1918</v>
      </c>
      <c r="F768" s="71"/>
      <c r="G768" s="22" t="s">
        <v>10</v>
      </c>
      <c r="H768" s="75">
        <v>16392.48</v>
      </c>
      <c r="I768" s="76">
        <v>13033.97</v>
      </c>
      <c r="J768" s="45">
        <f t="shared" si="16"/>
        <v>0.79511885937942273</v>
      </c>
    </row>
    <row r="769" spans="1:10" s="14" customFormat="1">
      <c r="A769" s="32"/>
      <c r="C769" s="22" t="s">
        <v>1919</v>
      </c>
      <c r="D769" s="77" t="s">
        <v>284</v>
      </c>
      <c r="E769" s="70" t="s">
        <v>1920</v>
      </c>
      <c r="F769" s="71"/>
      <c r="G769" s="22" t="s">
        <v>10</v>
      </c>
      <c r="H769" s="72">
        <v>133741.63</v>
      </c>
      <c r="I769" s="73">
        <v>118339.12</v>
      </c>
      <c r="J769" s="24">
        <f t="shared" si="16"/>
        <v>0.88483383969523921</v>
      </c>
    </row>
    <row r="770" spans="1:10" s="14" customFormat="1" ht="30">
      <c r="A770" s="32"/>
      <c r="C770" s="22" t="s">
        <v>1921</v>
      </c>
      <c r="D770" s="77" t="s">
        <v>1922</v>
      </c>
      <c r="E770" s="70" t="s">
        <v>1923</v>
      </c>
      <c r="F770" s="71"/>
      <c r="G770" s="22" t="s">
        <v>10</v>
      </c>
      <c r="H770" s="72">
        <v>51773.93</v>
      </c>
      <c r="I770" s="73">
        <v>48560.82</v>
      </c>
      <c r="J770" s="24">
        <f t="shared" si="16"/>
        <v>0.93793961555555083</v>
      </c>
    </row>
    <row r="771" spans="1:10" s="14" customFormat="1">
      <c r="A771" s="32"/>
      <c r="C771" s="22" t="s">
        <v>1924</v>
      </c>
      <c r="D771" s="78" t="s">
        <v>480</v>
      </c>
      <c r="E771" s="66" t="s">
        <v>1925</v>
      </c>
      <c r="F771" s="67"/>
      <c r="G771" s="22" t="s">
        <v>10</v>
      </c>
      <c r="H771" s="72">
        <v>150643.82</v>
      </c>
      <c r="I771" s="73">
        <v>136121.82999999999</v>
      </c>
      <c r="J771" s="24">
        <f t="shared" si="16"/>
        <v>0.90360049287119759</v>
      </c>
    </row>
    <row r="772" spans="1:10" s="14" customFormat="1" ht="30">
      <c r="A772" s="32"/>
      <c r="C772" s="22" t="s">
        <v>1926</v>
      </c>
      <c r="D772" s="78" t="s">
        <v>1927</v>
      </c>
      <c r="E772" s="66" t="s">
        <v>1928</v>
      </c>
      <c r="F772" s="67"/>
      <c r="G772" s="22" t="s">
        <v>10</v>
      </c>
      <c r="H772" s="73">
        <v>165481.95000000001</v>
      </c>
      <c r="I772" s="73">
        <v>160927.14000000001</v>
      </c>
      <c r="J772" s="24">
        <f t="shared" si="16"/>
        <v>0.97247548750785207</v>
      </c>
    </row>
    <row r="773" spans="1:10" s="14" customFormat="1">
      <c r="A773" s="32"/>
      <c r="C773" s="22" t="s">
        <v>1929</v>
      </c>
      <c r="D773" s="78" t="s">
        <v>1930</v>
      </c>
      <c r="E773" s="66" t="s">
        <v>1931</v>
      </c>
      <c r="F773" s="67"/>
      <c r="G773" s="22" t="s">
        <v>10</v>
      </c>
      <c r="H773" s="73">
        <v>75351.22</v>
      </c>
      <c r="I773" s="73">
        <v>61264.67</v>
      </c>
      <c r="J773" s="24">
        <f t="shared" si="16"/>
        <v>0.81305478531070896</v>
      </c>
    </row>
    <row r="774" spans="1:10" s="14" customFormat="1" ht="45">
      <c r="A774" s="32"/>
      <c r="C774" s="22" t="s">
        <v>1932</v>
      </c>
      <c r="D774" s="78" t="s">
        <v>1933</v>
      </c>
      <c r="E774" s="66" t="s">
        <v>1934</v>
      </c>
      <c r="F774" s="67"/>
      <c r="G774" s="22" t="s">
        <v>10</v>
      </c>
      <c r="H774" s="73">
        <v>73320.899999999994</v>
      </c>
      <c r="I774" s="73">
        <v>69243.009999999995</v>
      </c>
      <c r="J774" s="24">
        <f t="shared" si="16"/>
        <v>0.94438297947788419</v>
      </c>
    </row>
    <row r="775" spans="1:10" s="14" customFormat="1">
      <c r="A775" s="32"/>
      <c r="C775" s="22" t="s">
        <v>1935</v>
      </c>
      <c r="D775" s="78" t="s">
        <v>1930</v>
      </c>
      <c r="E775" s="66" t="s">
        <v>1936</v>
      </c>
      <c r="F775" s="67"/>
      <c r="G775" s="22" t="s">
        <v>10</v>
      </c>
      <c r="H775" s="73">
        <v>64009.73</v>
      </c>
      <c r="I775" s="73">
        <v>57530.31</v>
      </c>
      <c r="J775" s="24">
        <f t="shared" si="16"/>
        <v>0.89877445194660244</v>
      </c>
    </row>
    <row r="776" spans="1:10" s="14" customFormat="1">
      <c r="A776" s="32"/>
      <c r="C776" s="22" t="s">
        <v>1937</v>
      </c>
      <c r="D776" s="78" t="s">
        <v>1938</v>
      </c>
      <c r="E776" s="66" t="s">
        <v>1939</v>
      </c>
      <c r="F776" s="67"/>
      <c r="G776" s="22" t="s">
        <v>10</v>
      </c>
      <c r="H776" s="73">
        <v>131219.44</v>
      </c>
      <c r="I776" s="73">
        <v>129291.21</v>
      </c>
      <c r="J776" s="24">
        <f t="shared" si="16"/>
        <v>0.98530530232410685</v>
      </c>
    </row>
    <row r="777" spans="1:10" s="14" customFormat="1" ht="30">
      <c r="A777" s="32"/>
      <c r="C777" s="22" t="s">
        <v>1940</v>
      </c>
      <c r="D777" s="78" t="s">
        <v>1941</v>
      </c>
      <c r="E777" s="66" t="s">
        <v>1942</v>
      </c>
      <c r="F777" s="67"/>
      <c r="G777" s="22" t="s">
        <v>10</v>
      </c>
      <c r="H777" s="73">
        <v>32646.74</v>
      </c>
      <c r="I777" s="73">
        <v>31702.84</v>
      </c>
      <c r="J777" s="24">
        <f t="shared" si="16"/>
        <v>0.97108746539470703</v>
      </c>
    </row>
    <row r="778" spans="1:10" s="14" customFormat="1">
      <c r="A778" s="32"/>
      <c r="C778" s="22" t="s">
        <v>1943</v>
      </c>
      <c r="D778" s="78" t="s">
        <v>1944</v>
      </c>
      <c r="E778" s="66" t="s">
        <v>1945</v>
      </c>
      <c r="F778" s="67"/>
      <c r="G778" s="22" t="s">
        <v>10</v>
      </c>
      <c r="H778" s="73">
        <v>193781.94</v>
      </c>
      <c r="I778" s="73">
        <v>154459.14000000001</v>
      </c>
      <c r="J778" s="24">
        <f t="shared" si="16"/>
        <v>0.79707706507634313</v>
      </c>
    </row>
    <row r="779" spans="1:10" s="14" customFormat="1" ht="30">
      <c r="A779" s="32"/>
      <c r="C779" s="22" t="s">
        <v>1946</v>
      </c>
      <c r="D779" s="78" t="s">
        <v>1947</v>
      </c>
      <c r="E779" s="66" t="s">
        <v>1948</v>
      </c>
      <c r="F779" s="67"/>
      <c r="G779" s="22" t="s">
        <v>10</v>
      </c>
      <c r="H779" s="73">
        <v>122166.64</v>
      </c>
      <c r="I779" s="73">
        <v>112315.2</v>
      </c>
      <c r="J779" s="24">
        <f t="shared" si="16"/>
        <v>0.91936063724106676</v>
      </c>
    </row>
    <row r="780" spans="1:10" s="14" customFormat="1">
      <c r="A780" s="32"/>
      <c r="C780" s="22" t="s">
        <v>1949</v>
      </c>
      <c r="D780" s="78" t="s">
        <v>261</v>
      </c>
      <c r="E780" s="66" t="s">
        <v>1950</v>
      </c>
      <c r="F780" s="67"/>
      <c r="G780" s="22" t="s">
        <v>10</v>
      </c>
      <c r="H780" s="73">
        <v>104489.48</v>
      </c>
      <c r="I780" s="73">
        <v>84971.72</v>
      </c>
      <c r="J780" s="24">
        <f t="shared" si="16"/>
        <v>0.81320837274718949</v>
      </c>
    </row>
    <row r="781" spans="1:10" s="14" customFormat="1" ht="45">
      <c r="A781" s="32"/>
      <c r="C781" s="22" t="s">
        <v>1951</v>
      </c>
      <c r="D781" s="78" t="s">
        <v>1464</v>
      </c>
      <c r="E781" s="66" t="s">
        <v>1952</v>
      </c>
      <c r="F781" s="67"/>
      <c r="G781" s="22" t="s">
        <v>10</v>
      </c>
      <c r="H781" s="73">
        <v>85719.35</v>
      </c>
      <c r="I781" s="73">
        <v>85322.34</v>
      </c>
      <c r="J781" s="24">
        <f t="shared" si="16"/>
        <v>0.99536849031169727</v>
      </c>
    </row>
    <row r="782" spans="1:10" s="14" customFormat="1" ht="30">
      <c r="A782" s="32"/>
      <c r="C782" s="22" t="s">
        <v>1953</v>
      </c>
      <c r="D782" s="78" t="s">
        <v>439</v>
      </c>
      <c r="E782" s="66" t="s">
        <v>1954</v>
      </c>
      <c r="F782" s="67"/>
      <c r="G782" s="22" t="s">
        <v>10</v>
      </c>
      <c r="H782" s="73">
        <v>118939.5</v>
      </c>
      <c r="I782" s="73">
        <v>103729.2</v>
      </c>
      <c r="J782" s="45">
        <f t="shared" si="16"/>
        <v>0.87211733696543203</v>
      </c>
    </row>
    <row r="783" spans="1:10" s="14" customFormat="1">
      <c r="A783" s="32"/>
      <c r="C783" s="22" t="s">
        <v>1955</v>
      </c>
      <c r="D783" s="78" t="s">
        <v>1930</v>
      </c>
      <c r="E783" s="66" t="s">
        <v>1956</v>
      </c>
      <c r="F783" s="67"/>
      <c r="G783" s="22" t="s">
        <v>10</v>
      </c>
      <c r="H783" s="73">
        <v>79982.240000000005</v>
      </c>
      <c r="I783" s="73">
        <v>69716.66</v>
      </c>
      <c r="J783" s="24">
        <f t="shared" si="16"/>
        <v>0.87165175668998518</v>
      </c>
    </row>
    <row r="784" spans="1:10" s="14" customFormat="1">
      <c r="A784" s="32"/>
      <c r="C784" s="22" t="s">
        <v>1957</v>
      </c>
      <c r="D784" s="78" t="s">
        <v>1958</v>
      </c>
      <c r="E784" s="66" t="s">
        <v>1959</v>
      </c>
      <c r="F784" s="67"/>
      <c r="G784" s="22" t="s">
        <v>10</v>
      </c>
      <c r="H784" s="73">
        <v>120037.53</v>
      </c>
      <c r="I784" s="73">
        <v>108898.22</v>
      </c>
      <c r="J784" s="24">
        <f t="shared" si="16"/>
        <v>0.90720143941648923</v>
      </c>
    </row>
    <row r="785" spans="1:10" s="14" customFormat="1" ht="30">
      <c r="A785" s="32"/>
      <c r="C785" s="22" t="s">
        <v>1960</v>
      </c>
      <c r="D785" s="78" t="s">
        <v>1961</v>
      </c>
      <c r="E785" s="66" t="s">
        <v>1962</v>
      </c>
      <c r="F785" s="67"/>
      <c r="G785" s="22" t="s">
        <v>10</v>
      </c>
      <c r="H785" s="73">
        <v>77180.08</v>
      </c>
      <c r="I785" s="73">
        <v>77180.08</v>
      </c>
      <c r="J785" s="24">
        <f t="shared" si="16"/>
        <v>1</v>
      </c>
    </row>
    <row r="786" spans="1:10" s="14" customFormat="1" ht="30">
      <c r="A786" s="32"/>
      <c r="C786" s="22" t="s">
        <v>1963</v>
      </c>
      <c r="D786" s="78" t="s">
        <v>1961</v>
      </c>
      <c r="E786" s="66" t="s">
        <v>1964</v>
      </c>
      <c r="F786" s="67"/>
      <c r="G786" s="22" t="s">
        <v>10</v>
      </c>
      <c r="H786" s="73">
        <v>50255.79</v>
      </c>
      <c r="I786" s="73">
        <v>50125.47</v>
      </c>
      <c r="J786" s="24">
        <f t="shared" si="16"/>
        <v>0.99740686595514672</v>
      </c>
    </row>
    <row r="787" spans="1:10" s="14" customFormat="1" ht="30">
      <c r="A787" s="32"/>
      <c r="C787" s="22" t="s">
        <v>1965</v>
      </c>
      <c r="D787" s="78" t="s">
        <v>1966</v>
      </c>
      <c r="E787" s="66" t="s">
        <v>1967</v>
      </c>
      <c r="F787" s="67"/>
      <c r="G787" s="22" t="s">
        <v>10</v>
      </c>
      <c r="H787" s="73">
        <v>6103.2</v>
      </c>
      <c r="I787" s="73">
        <v>6056.64</v>
      </c>
      <c r="J787" s="24">
        <f t="shared" si="16"/>
        <v>0.99237121510027537</v>
      </c>
    </row>
    <row r="788" spans="1:10" s="14" customFormat="1">
      <c r="A788" s="32"/>
      <c r="C788" s="22" t="s">
        <v>1968</v>
      </c>
      <c r="D788" s="78" t="s">
        <v>1969</v>
      </c>
      <c r="E788" s="66" t="s">
        <v>1970</v>
      </c>
      <c r="F788" s="67"/>
      <c r="G788" s="22" t="s">
        <v>10</v>
      </c>
      <c r="H788" s="73">
        <v>132131.4</v>
      </c>
      <c r="I788" s="73">
        <v>132131.4</v>
      </c>
      <c r="J788" s="24">
        <f t="shared" si="16"/>
        <v>1</v>
      </c>
    </row>
    <row r="789" spans="1:10" s="14" customFormat="1" ht="30">
      <c r="A789" s="32"/>
      <c r="C789" s="22" t="s">
        <v>1971</v>
      </c>
      <c r="D789" s="78" t="s">
        <v>1972</v>
      </c>
      <c r="E789" s="79" t="s">
        <v>1973</v>
      </c>
      <c r="F789" s="80"/>
      <c r="G789" s="22" t="s">
        <v>10</v>
      </c>
      <c r="H789" s="73">
        <v>95191.360000000001</v>
      </c>
      <c r="I789" s="73">
        <v>93247.44</v>
      </c>
      <c r="J789" s="24">
        <f t="shared" si="16"/>
        <v>0.97957881891801946</v>
      </c>
    </row>
    <row r="790" spans="1:10" s="14" customFormat="1" ht="45">
      <c r="A790" s="32"/>
      <c r="C790" s="22" t="s">
        <v>1974</v>
      </c>
      <c r="D790" s="65" t="s">
        <v>1975</v>
      </c>
      <c r="E790" s="81" t="s">
        <v>1976</v>
      </c>
      <c r="F790" s="81"/>
      <c r="G790" s="22" t="s">
        <v>10</v>
      </c>
      <c r="H790" s="44">
        <v>177728.29</v>
      </c>
      <c r="I790" s="44">
        <v>146120.94</v>
      </c>
      <c r="J790" s="45">
        <f t="shared" si="16"/>
        <v>0.82215915091514125</v>
      </c>
    </row>
    <row r="791" spans="1:10" s="14" customFormat="1" ht="30">
      <c r="A791" s="32"/>
      <c r="C791" s="22" t="s">
        <v>1977</v>
      </c>
      <c r="D791" s="65" t="s">
        <v>1978</v>
      </c>
      <c r="E791" s="81" t="s">
        <v>1979</v>
      </c>
      <c r="F791" s="81"/>
      <c r="G791" s="22" t="s">
        <v>10</v>
      </c>
      <c r="H791" s="44">
        <v>71305.899999999994</v>
      </c>
      <c r="I791" s="44">
        <v>51529.279999999999</v>
      </c>
      <c r="J791" s="45">
        <f t="shared" si="16"/>
        <v>0.7226510008288235</v>
      </c>
    </row>
    <row r="792" spans="1:10" s="14" customFormat="1" ht="30">
      <c r="A792" s="32"/>
      <c r="C792" s="22" t="s">
        <v>1980</v>
      </c>
      <c r="D792" s="65" t="s">
        <v>1981</v>
      </c>
      <c r="E792" s="81" t="s">
        <v>1982</v>
      </c>
      <c r="F792" s="81"/>
      <c r="G792" s="22" t="s">
        <v>10</v>
      </c>
      <c r="H792" s="44">
        <v>75216.3</v>
      </c>
      <c r="I792" s="44">
        <v>67638.61</v>
      </c>
      <c r="J792" s="45">
        <f t="shared" si="16"/>
        <v>0.89925468282805721</v>
      </c>
    </row>
    <row r="793" spans="1:10" s="14" customFormat="1" ht="30">
      <c r="A793" s="32"/>
      <c r="C793" s="22" t="s">
        <v>1983</v>
      </c>
      <c r="D793" s="65" t="s">
        <v>1927</v>
      </c>
      <c r="E793" s="81" t="s">
        <v>1984</v>
      </c>
      <c r="F793" s="81"/>
      <c r="G793" s="22" t="s">
        <v>10</v>
      </c>
      <c r="H793" s="44">
        <v>70094.59</v>
      </c>
      <c r="I793" s="44">
        <v>65932.210000000006</v>
      </c>
      <c r="J793" s="45">
        <f t="shared" si="16"/>
        <v>0.94061767106420069</v>
      </c>
    </row>
    <row r="794" spans="1:10" s="14" customFormat="1" ht="45">
      <c r="A794" s="32"/>
      <c r="C794" s="22" t="s">
        <v>1985</v>
      </c>
      <c r="D794" s="65" t="s">
        <v>1986</v>
      </c>
      <c r="E794" s="81" t="s">
        <v>1987</v>
      </c>
      <c r="F794" s="81"/>
      <c r="G794" s="22" t="s">
        <v>10</v>
      </c>
      <c r="H794" s="44">
        <v>84495</v>
      </c>
      <c r="I794" s="44">
        <v>68456.77</v>
      </c>
      <c r="J794" s="45">
        <f t="shared" si="16"/>
        <v>0.81018723001361037</v>
      </c>
    </row>
    <row r="795" spans="1:10" s="14" customFormat="1" ht="30">
      <c r="A795" s="32"/>
      <c r="C795" s="22" t="s">
        <v>1988</v>
      </c>
      <c r="D795" s="65" t="s">
        <v>1989</v>
      </c>
      <c r="E795" s="81" t="s">
        <v>1990</v>
      </c>
      <c r="F795" s="81"/>
      <c r="G795" s="22" t="s">
        <v>10</v>
      </c>
      <c r="H795" s="44">
        <v>70408.11</v>
      </c>
      <c r="I795" s="44">
        <v>27750.38</v>
      </c>
      <c r="J795" s="45">
        <f t="shared" si="16"/>
        <v>0.39413613005660852</v>
      </c>
    </row>
    <row r="796" spans="1:10" s="14" customFormat="1" ht="45">
      <c r="A796" s="32"/>
      <c r="C796" s="22" t="s">
        <v>1991</v>
      </c>
      <c r="D796" s="65" t="s">
        <v>1992</v>
      </c>
      <c r="E796" s="81" t="s">
        <v>1993</v>
      </c>
      <c r="F796" s="81"/>
      <c r="G796" s="22" t="s">
        <v>10</v>
      </c>
      <c r="H796" s="44">
        <v>21746.85</v>
      </c>
      <c r="I796" s="44">
        <v>19992.810000000001</v>
      </c>
      <c r="J796" s="45">
        <f t="shared" si="16"/>
        <v>0.91934280137123314</v>
      </c>
    </row>
    <row r="797" spans="1:10" s="14" customFormat="1">
      <c r="A797" s="32"/>
      <c r="C797" s="22" t="s">
        <v>1994</v>
      </c>
      <c r="D797" s="65" t="s">
        <v>1995</v>
      </c>
      <c r="E797" s="81" t="s">
        <v>1996</v>
      </c>
      <c r="F797" s="81"/>
      <c r="G797" s="22" t="s">
        <v>10</v>
      </c>
      <c r="H797" s="44">
        <v>79292.94</v>
      </c>
      <c r="I797" s="44">
        <v>58629.9</v>
      </c>
      <c r="J797" s="45">
        <f t="shared" si="16"/>
        <v>0.73940883009256564</v>
      </c>
    </row>
    <row r="798" spans="1:10" s="14" customFormat="1" ht="45">
      <c r="A798" s="32"/>
      <c r="C798" s="22" t="s">
        <v>1997</v>
      </c>
      <c r="D798" s="65" t="s">
        <v>1998</v>
      </c>
      <c r="E798" s="81" t="s">
        <v>1999</v>
      </c>
      <c r="F798" s="81"/>
      <c r="G798" s="22" t="s">
        <v>10</v>
      </c>
      <c r="H798" s="44">
        <v>42842.49</v>
      </c>
      <c r="I798" s="44">
        <v>42693.599999999999</v>
      </c>
      <c r="J798" s="45">
        <f t="shared" si="16"/>
        <v>0.99652471179896407</v>
      </c>
    </row>
    <row r="799" spans="1:10" s="14" customFormat="1" ht="30">
      <c r="A799" s="32"/>
      <c r="C799" s="22" t="s">
        <v>2000</v>
      </c>
      <c r="D799" s="65" t="s">
        <v>2001</v>
      </c>
      <c r="E799" s="81" t="s">
        <v>2002</v>
      </c>
      <c r="F799" s="81"/>
      <c r="G799" s="22" t="s">
        <v>10</v>
      </c>
      <c r="H799" s="44">
        <v>94042.08</v>
      </c>
      <c r="I799" s="44">
        <v>86423.65</v>
      </c>
      <c r="J799" s="45">
        <f t="shared" si="16"/>
        <v>0.9189891376286019</v>
      </c>
    </row>
    <row r="800" spans="1:10" s="14" customFormat="1" ht="30">
      <c r="A800" s="32"/>
      <c r="C800" s="22" t="s">
        <v>2003</v>
      </c>
      <c r="D800" s="65" t="s">
        <v>2004</v>
      </c>
      <c r="E800" s="66" t="s">
        <v>2005</v>
      </c>
      <c r="F800" s="67"/>
      <c r="G800" s="22" t="s">
        <v>10</v>
      </c>
      <c r="H800" s="44">
        <v>161039.25</v>
      </c>
      <c r="I800" s="44">
        <v>144468.88</v>
      </c>
      <c r="J800" s="45">
        <f t="shared" si="16"/>
        <v>0.8971035322134201</v>
      </c>
    </row>
    <row r="801" spans="1:10" s="14" customFormat="1">
      <c r="A801" s="32"/>
      <c r="C801" s="22" t="s">
        <v>2006</v>
      </c>
      <c r="D801" s="65" t="s">
        <v>2007</v>
      </c>
      <c r="E801" s="66" t="s">
        <v>2008</v>
      </c>
      <c r="F801" s="67"/>
      <c r="G801" s="22" t="s">
        <v>10</v>
      </c>
      <c r="H801" s="44">
        <v>100467.61</v>
      </c>
      <c r="I801" s="44">
        <v>92858.32</v>
      </c>
      <c r="J801" s="45">
        <f t="shared" si="16"/>
        <v>0.92426126191316793</v>
      </c>
    </row>
    <row r="802" spans="1:10" s="14" customFormat="1">
      <c r="A802" s="32"/>
      <c r="C802" s="22" t="s">
        <v>2009</v>
      </c>
      <c r="D802" s="82" t="s">
        <v>2010</v>
      </c>
      <c r="E802" s="66" t="s">
        <v>2011</v>
      </c>
      <c r="F802" s="67"/>
      <c r="G802" s="22" t="s">
        <v>10</v>
      </c>
      <c r="H802" s="44">
        <v>99470.7</v>
      </c>
      <c r="I802" s="44">
        <v>97035.71</v>
      </c>
      <c r="J802" s="45">
        <f t="shared" si="16"/>
        <v>0.97552053016616957</v>
      </c>
    </row>
    <row r="803" spans="1:10" s="14" customFormat="1">
      <c r="A803" s="32"/>
      <c r="C803" s="22" t="s">
        <v>2012</v>
      </c>
      <c r="D803" s="82" t="s">
        <v>1958</v>
      </c>
      <c r="E803" s="66" t="s">
        <v>2013</v>
      </c>
      <c r="F803" s="67"/>
      <c r="G803" s="22" t="s">
        <v>10</v>
      </c>
      <c r="H803" s="44">
        <v>136613.26</v>
      </c>
      <c r="I803" s="44">
        <v>101565</v>
      </c>
      <c r="J803" s="45">
        <f t="shared" si="16"/>
        <v>0.74344906197246152</v>
      </c>
    </row>
    <row r="804" spans="1:10" s="14" customFormat="1">
      <c r="A804" s="32"/>
      <c r="C804" s="22" t="s">
        <v>2014</v>
      </c>
      <c r="D804" s="82" t="s">
        <v>1958</v>
      </c>
      <c r="E804" s="66" t="s">
        <v>2015</v>
      </c>
      <c r="F804" s="67"/>
      <c r="G804" s="22" t="s">
        <v>10</v>
      </c>
      <c r="H804" s="44">
        <v>140256.17000000001</v>
      </c>
      <c r="I804" s="44">
        <v>135290.01</v>
      </c>
      <c r="J804" s="45">
        <f t="shared" si="16"/>
        <v>0.964592217226522</v>
      </c>
    </row>
    <row r="805" spans="1:10" s="14" customFormat="1" ht="30">
      <c r="A805" s="32"/>
      <c r="C805" s="22" t="s">
        <v>2016</v>
      </c>
      <c r="D805" s="82" t="s">
        <v>2017</v>
      </c>
      <c r="E805" s="81" t="s">
        <v>2018</v>
      </c>
      <c r="F805" s="81"/>
      <c r="G805" s="22" t="s">
        <v>10</v>
      </c>
      <c r="H805" s="44">
        <v>37288.65</v>
      </c>
      <c r="I805" s="44">
        <v>28530.43</v>
      </c>
      <c r="J805" s="45">
        <f t="shared" si="16"/>
        <v>0.76512370386163076</v>
      </c>
    </row>
    <row r="806" spans="1:10" s="14" customFormat="1" ht="30">
      <c r="A806" s="32"/>
      <c r="C806" s="22" t="s">
        <v>2019</v>
      </c>
      <c r="D806" s="82" t="s">
        <v>2020</v>
      </c>
      <c r="E806" s="81" t="s">
        <v>2021</v>
      </c>
      <c r="F806" s="81"/>
      <c r="G806" s="22" t="s">
        <v>10</v>
      </c>
      <c r="H806" s="44">
        <v>83972.08</v>
      </c>
      <c r="I806" s="44">
        <v>75657.25</v>
      </c>
      <c r="J806" s="45">
        <f t="shared" si="16"/>
        <v>0.90098101654740481</v>
      </c>
    </row>
    <row r="807" spans="1:10" s="14" customFormat="1">
      <c r="A807" s="32"/>
      <c r="C807" s="22" t="s">
        <v>2022</v>
      </c>
      <c r="D807" s="82" t="s">
        <v>2023</v>
      </c>
      <c r="E807" s="81" t="s">
        <v>2024</v>
      </c>
      <c r="F807" s="81"/>
      <c r="G807" s="22" t="s">
        <v>10</v>
      </c>
      <c r="H807" s="73">
        <v>74179.83</v>
      </c>
      <c r="I807" s="73">
        <v>66680.75</v>
      </c>
      <c r="J807" s="45">
        <f t="shared" si="16"/>
        <v>0.89890675133658293</v>
      </c>
    </row>
    <row r="808" spans="1:10" s="14" customFormat="1" ht="30">
      <c r="A808" s="32"/>
      <c r="C808" s="22" t="s">
        <v>2025</v>
      </c>
      <c r="D808" s="82" t="s">
        <v>2026</v>
      </c>
      <c r="E808" s="81" t="s">
        <v>2027</v>
      </c>
      <c r="F808" s="81"/>
      <c r="G808" s="22" t="s">
        <v>10</v>
      </c>
      <c r="H808" s="44">
        <v>60810.12</v>
      </c>
      <c r="I808" s="44">
        <v>52924.73</v>
      </c>
      <c r="J808" s="45">
        <f t="shared" si="16"/>
        <v>0.87032766914454374</v>
      </c>
    </row>
    <row r="809" spans="1:10" s="14" customFormat="1" ht="30">
      <c r="A809" s="32"/>
      <c r="C809" s="22" t="s">
        <v>2028</v>
      </c>
      <c r="D809" s="82" t="s">
        <v>2029</v>
      </c>
      <c r="E809" s="81" t="s">
        <v>2030</v>
      </c>
      <c r="F809" s="81"/>
      <c r="G809" s="22" t="s">
        <v>10</v>
      </c>
      <c r="H809" s="44">
        <v>62813.07</v>
      </c>
      <c r="I809" s="44">
        <v>50330.400000000001</v>
      </c>
      <c r="J809" s="45">
        <f t="shared" si="16"/>
        <v>0.80127272874896904</v>
      </c>
    </row>
    <row r="810" spans="1:10" s="14" customFormat="1" ht="30">
      <c r="A810" s="32"/>
      <c r="C810" s="22" t="s">
        <v>2031</v>
      </c>
      <c r="D810" s="82" t="s">
        <v>2032</v>
      </c>
      <c r="E810" s="81" t="s">
        <v>2033</v>
      </c>
      <c r="F810" s="81"/>
      <c r="G810" s="22" t="s">
        <v>10</v>
      </c>
      <c r="H810" s="44">
        <v>127909.73</v>
      </c>
      <c r="I810" s="44">
        <v>116093.58</v>
      </c>
      <c r="J810" s="45">
        <f t="shared" si="16"/>
        <v>0.9076211794051946</v>
      </c>
    </row>
    <row r="811" spans="1:10" s="14" customFormat="1" ht="30">
      <c r="A811" s="32"/>
      <c r="C811" s="22" t="s">
        <v>2034</v>
      </c>
      <c r="D811" s="82" t="s">
        <v>2035</v>
      </c>
      <c r="E811" s="81" t="s">
        <v>2036</v>
      </c>
      <c r="F811" s="81"/>
      <c r="G811" s="22" t="s">
        <v>10</v>
      </c>
      <c r="H811" s="44">
        <v>34811.25</v>
      </c>
      <c r="I811" s="44">
        <v>7500</v>
      </c>
      <c r="J811" s="45">
        <f t="shared" si="16"/>
        <v>0.21544759237315522</v>
      </c>
    </row>
    <row r="812" spans="1:10" s="14" customFormat="1">
      <c r="A812" s="32"/>
      <c r="C812" s="22" t="s">
        <v>2037</v>
      </c>
      <c r="D812" s="65" t="s">
        <v>2038</v>
      </c>
      <c r="E812" s="81" t="s">
        <v>2039</v>
      </c>
      <c r="F812" s="81"/>
      <c r="G812" s="22" t="s">
        <v>10</v>
      </c>
      <c r="H812" s="44">
        <v>85735.69</v>
      </c>
      <c r="I812" s="44">
        <v>84138.29</v>
      </c>
      <c r="J812" s="45">
        <f t="shared" si="16"/>
        <v>0.98136831930786339</v>
      </c>
    </row>
    <row r="813" spans="1:10" s="14" customFormat="1" ht="30">
      <c r="A813" s="32"/>
      <c r="C813" s="22" t="s">
        <v>2040</v>
      </c>
      <c r="D813" s="65" t="s">
        <v>2041</v>
      </c>
      <c r="E813" s="81" t="s">
        <v>2042</v>
      </c>
      <c r="F813" s="81"/>
      <c r="G813" s="22" t="s">
        <v>10</v>
      </c>
      <c r="H813" s="44">
        <v>82194.84</v>
      </c>
      <c r="I813" s="44">
        <v>59051.34</v>
      </c>
      <c r="J813" s="45">
        <f t="shared" si="16"/>
        <v>0.71843122998961972</v>
      </c>
    </row>
    <row r="814" spans="1:10" s="14" customFormat="1">
      <c r="A814" s="32"/>
      <c r="C814" s="22" t="s">
        <v>2043</v>
      </c>
      <c r="D814" s="78" t="s">
        <v>2044</v>
      </c>
      <c r="E814" s="81" t="s">
        <v>2045</v>
      </c>
      <c r="F814" s="81"/>
      <c r="G814" s="22" t="s">
        <v>10</v>
      </c>
      <c r="H814" s="44">
        <v>105134.25</v>
      </c>
      <c r="I814" s="44">
        <v>99468.4</v>
      </c>
      <c r="J814" s="24">
        <f t="shared" si="16"/>
        <v>0.94610842803368067</v>
      </c>
    </row>
    <row r="815" spans="1:10" s="14" customFormat="1">
      <c r="A815" s="32"/>
      <c r="C815" s="22" t="s">
        <v>2046</v>
      </c>
      <c r="D815" s="78" t="s">
        <v>2047</v>
      </c>
      <c r="E815" s="81" t="s">
        <v>2048</v>
      </c>
      <c r="F815" s="81"/>
      <c r="G815" s="22" t="s">
        <v>10</v>
      </c>
      <c r="H815" s="73">
        <v>54192.9</v>
      </c>
      <c r="I815" s="73">
        <v>47719.09</v>
      </c>
      <c r="J815" s="24">
        <f t="shared" si="16"/>
        <v>0.88054136242939562</v>
      </c>
    </row>
    <row r="816" spans="1:10" s="14" customFormat="1" ht="45">
      <c r="A816" s="32"/>
      <c r="C816" s="22" t="s">
        <v>2049</v>
      </c>
      <c r="D816" s="78" t="s">
        <v>2050</v>
      </c>
      <c r="E816" s="81" t="s">
        <v>2051</v>
      </c>
      <c r="F816" s="81"/>
      <c r="G816" s="22" t="s">
        <v>10</v>
      </c>
      <c r="H816" s="73">
        <v>243989.1</v>
      </c>
      <c r="I816" s="73">
        <v>204904.12</v>
      </c>
      <c r="J816" s="24">
        <f t="shared" si="16"/>
        <v>0.83980849964199211</v>
      </c>
    </row>
    <row r="817" spans="1:10" s="14" customFormat="1">
      <c r="A817" s="32"/>
      <c r="C817" s="22" t="s">
        <v>2052</v>
      </c>
      <c r="D817" s="78" t="s">
        <v>2053</v>
      </c>
      <c r="E817" s="81" t="s">
        <v>2054</v>
      </c>
      <c r="F817" s="81"/>
      <c r="G817" s="22" t="s">
        <v>10</v>
      </c>
      <c r="H817" s="73">
        <v>174055.8</v>
      </c>
      <c r="I817" s="73">
        <v>174055.8</v>
      </c>
      <c r="J817" s="24">
        <f t="shared" si="16"/>
        <v>1</v>
      </c>
    </row>
    <row r="818" spans="1:10" s="14" customFormat="1">
      <c r="A818" s="32"/>
      <c r="C818" s="22" t="s">
        <v>2055</v>
      </c>
      <c r="D818" s="82" t="s">
        <v>2056</v>
      </c>
      <c r="E818" s="81" t="s">
        <v>2057</v>
      </c>
      <c r="F818" s="81"/>
      <c r="G818" s="22" t="s">
        <v>10</v>
      </c>
      <c r="H818" s="44"/>
      <c r="I818" s="44">
        <v>0</v>
      </c>
      <c r="J818" s="45">
        <f t="shared" si="16"/>
        <v>0</v>
      </c>
    </row>
    <row r="819" spans="1:10" s="14" customFormat="1" ht="30">
      <c r="A819" s="32"/>
      <c r="C819" s="22" t="s">
        <v>2058</v>
      </c>
      <c r="D819" s="78" t="s">
        <v>2059</v>
      </c>
      <c r="E819" s="81" t="s">
        <v>2060</v>
      </c>
      <c r="F819" s="81"/>
      <c r="G819" s="22" t="s">
        <v>10</v>
      </c>
      <c r="H819" s="73">
        <v>89750.56</v>
      </c>
      <c r="I819" s="73">
        <v>87991.47</v>
      </c>
      <c r="J819" s="24">
        <f t="shared" si="16"/>
        <v>0.9804002337144192</v>
      </c>
    </row>
    <row r="820" spans="1:10" s="14" customFormat="1" ht="30">
      <c r="A820" s="32"/>
      <c r="C820" s="22" t="s">
        <v>2061</v>
      </c>
      <c r="D820" s="78" t="s">
        <v>2062</v>
      </c>
      <c r="E820" s="81" t="s">
        <v>2063</v>
      </c>
      <c r="F820" s="81"/>
      <c r="G820" s="22" t="s">
        <v>10</v>
      </c>
      <c r="H820" s="73">
        <v>91652</v>
      </c>
      <c r="I820" s="73">
        <v>86589.19</v>
      </c>
      <c r="J820" s="24">
        <f t="shared" si="16"/>
        <v>0.94476050713568716</v>
      </c>
    </row>
    <row r="821" spans="1:10" s="14" customFormat="1">
      <c r="A821" s="32"/>
      <c r="C821" s="22" t="s">
        <v>2064</v>
      </c>
      <c r="D821" s="78" t="s">
        <v>2053</v>
      </c>
      <c r="E821" s="81" t="s">
        <v>2065</v>
      </c>
      <c r="F821" s="81"/>
      <c r="G821" s="22" t="s">
        <v>10</v>
      </c>
      <c r="H821" s="73">
        <v>225606.79</v>
      </c>
      <c r="I821" s="73">
        <v>225604.45</v>
      </c>
      <c r="J821" s="24">
        <f t="shared" si="16"/>
        <v>0.99998962797174684</v>
      </c>
    </row>
    <row r="822" spans="1:10" s="14" customFormat="1" ht="45">
      <c r="A822" s="32"/>
      <c r="C822" s="22" t="s">
        <v>2066</v>
      </c>
      <c r="D822" s="78" t="s">
        <v>2067</v>
      </c>
      <c r="E822" s="81" t="s">
        <v>2068</v>
      </c>
      <c r="F822" s="81"/>
      <c r="G822" s="22" t="s">
        <v>10</v>
      </c>
      <c r="H822" s="73">
        <v>47261.440000000002</v>
      </c>
      <c r="I822" s="73">
        <v>44232.52</v>
      </c>
      <c r="J822" s="24">
        <f t="shared" si="16"/>
        <v>0.93591138991956224</v>
      </c>
    </row>
    <row r="823" spans="1:10" s="14" customFormat="1" ht="30">
      <c r="A823" s="32"/>
      <c r="C823" s="22" t="s">
        <v>2069</v>
      </c>
      <c r="D823" s="78" t="s">
        <v>1941</v>
      </c>
      <c r="E823" s="81" t="s">
        <v>2070</v>
      </c>
      <c r="F823" s="81"/>
      <c r="G823" s="22" t="s">
        <v>10</v>
      </c>
      <c r="H823" s="73">
        <v>97128.6</v>
      </c>
      <c r="I823" s="73">
        <v>95906.06</v>
      </c>
      <c r="J823" s="24">
        <f t="shared" si="16"/>
        <v>0.98741318211113915</v>
      </c>
    </row>
    <row r="824" spans="1:10" s="14" customFormat="1">
      <c r="A824" s="32"/>
      <c r="C824" s="22" t="s">
        <v>2071</v>
      </c>
      <c r="D824" s="78" t="s">
        <v>2056</v>
      </c>
      <c r="E824" s="81" t="s">
        <v>2057</v>
      </c>
      <c r="F824" s="81"/>
      <c r="G824" s="22" t="s">
        <v>10</v>
      </c>
      <c r="H824" s="73">
        <v>35675.269999999997</v>
      </c>
      <c r="I824" s="73">
        <v>35283.26</v>
      </c>
      <c r="J824" s="24">
        <f t="shared" si="16"/>
        <v>0.98901171595898241</v>
      </c>
    </row>
    <row r="825" spans="1:10" s="14" customFormat="1" ht="30">
      <c r="A825" s="32"/>
      <c r="C825" s="22" t="s">
        <v>2072</v>
      </c>
      <c r="D825" s="78" t="s">
        <v>2073</v>
      </c>
      <c r="E825" s="81" t="s">
        <v>2074</v>
      </c>
      <c r="F825" s="81"/>
      <c r="G825" s="22" t="s">
        <v>10</v>
      </c>
      <c r="H825" s="73">
        <v>185637.3</v>
      </c>
      <c r="I825" s="73">
        <v>185388.06</v>
      </c>
      <c r="J825" s="24">
        <f t="shared" si="16"/>
        <v>0.99865738189469466</v>
      </c>
    </row>
    <row r="826" spans="1:10" s="14" customFormat="1" ht="30">
      <c r="A826" s="32"/>
      <c r="C826" s="22" t="s">
        <v>2075</v>
      </c>
      <c r="D826" s="78" t="s">
        <v>1927</v>
      </c>
      <c r="E826" s="81" t="s">
        <v>2076</v>
      </c>
      <c r="F826" s="81"/>
      <c r="G826" s="22" t="s">
        <v>10</v>
      </c>
      <c r="H826" s="83">
        <v>156423.15</v>
      </c>
      <c r="I826" s="83">
        <v>150033.88</v>
      </c>
      <c r="J826" s="24">
        <f t="shared" si="16"/>
        <v>0.95915393597431076</v>
      </c>
    </row>
    <row r="827" spans="1:10" s="14" customFormat="1" ht="30">
      <c r="A827" s="32"/>
      <c r="C827" s="22" t="s">
        <v>2077</v>
      </c>
      <c r="D827" s="78" t="s">
        <v>2078</v>
      </c>
      <c r="E827" s="81" t="s">
        <v>2079</v>
      </c>
      <c r="F827" s="81"/>
      <c r="G827" s="22" t="s">
        <v>10</v>
      </c>
      <c r="H827" s="83">
        <v>67647</v>
      </c>
      <c r="I827" s="83">
        <v>34800</v>
      </c>
      <c r="J827" s="24">
        <f t="shared" si="16"/>
        <v>0.51443522994367819</v>
      </c>
    </row>
    <row r="828" spans="1:10" s="14" customFormat="1" ht="30">
      <c r="A828" s="32"/>
      <c r="C828" s="22" t="s">
        <v>2080</v>
      </c>
      <c r="D828" s="78" t="s">
        <v>2078</v>
      </c>
      <c r="E828" s="81" t="s">
        <v>2081</v>
      </c>
      <c r="F828" s="81"/>
      <c r="G828" s="22" t="s">
        <v>10</v>
      </c>
      <c r="H828" s="83">
        <v>66402</v>
      </c>
      <c r="I828" s="83">
        <v>66392.27</v>
      </c>
      <c r="J828" s="24">
        <f t="shared" si="16"/>
        <v>0.9998534682690281</v>
      </c>
    </row>
    <row r="829" spans="1:10" s="14" customFormat="1">
      <c r="A829" s="32"/>
      <c r="C829" s="22" t="s">
        <v>2082</v>
      </c>
      <c r="D829" s="65" t="s">
        <v>2083</v>
      </c>
      <c r="E829" s="81" t="s">
        <v>2084</v>
      </c>
      <c r="F829" s="81"/>
      <c r="G829" s="22" t="s">
        <v>10</v>
      </c>
      <c r="H829" s="83">
        <v>52404.9</v>
      </c>
      <c r="I829" s="83">
        <v>33244.65</v>
      </c>
      <c r="J829" s="24">
        <f t="shared" ref="J829:J892" si="17">IF(H829=0,0,I829/H829)</f>
        <v>0.6343805636495824</v>
      </c>
    </row>
    <row r="830" spans="1:10" s="14" customFormat="1">
      <c r="A830" s="32"/>
      <c r="C830" s="22" t="s">
        <v>2085</v>
      </c>
      <c r="D830" s="65" t="s">
        <v>2086</v>
      </c>
      <c r="E830" s="81" t="s">
        <v>2087</v>
      </c>
      <c r="F830" s="81"/>
      <c r="G830" s="22" t="s">
        <v>10</v>
      </c>
      <c r="H830" s="83">
        <v>86559.87</v>
      </c>
      <c r="I830" s="83">
        <v>80851.490000000005</v>
      </c>
      <c r="J830" s="24">
        <f t="shared" si="17"/>
        <v>0.93405281223273562</v>
      </c>
    </row>
    <row r="831" spans="1:10" s="14" customFormat="1">
      <c r="A831" s="32"/>
      <c r="C831" s="22" t="s">
        <v>2088</v>
      </c>
      <c r="D831" s="65" t="s">
        <v>2089</v>
      </c>
      <c r="E831" s="81" t="s">
        <v>2090</v>
      </c>
      <c r="F831" s="81"/>
      <c r="G831" s="22" t="s">
        <v>10</v>
      </c>
      <c r="H831" s="83">
        <v>75953.25</v>
      </c>
      <c r="I831" s="83">
        <v>31526.25</v>
      </c>
      <c r="J831" s="24">
        <f t="shared" si="17"/>
        <v>0.41507440432107906</v>
      </c>
    </row>
    <row r="832" spans="1:10" s="14" customFormat="1">
      <c r="A832" s="32"/>
      <c r="C832" s="22" t="s">
        <v>2091</v>
      </c>
      <c r="D832" s="65" t="s">
        <v>2092</v>
      </c>
      <c r="E832" s="81" t="s">
        <v>2093</v>
      </c>
      <c r="F832" s="81"/>
      <c r="G832" s="22" t="s">
        <v>10</v>
      </c>
      <c r="H832" s="83">
        <v>94853.4</v>
      </c>
      <c r="I832" s="83">
        <v>92914.880000000005</v>
      </c>
      <c r="J832" s="24">
        <f t="shared" si="17"/>
        <v>0.97956298878058146</v>
      </c>
    </row>
    <row r="833" spans="1:10" s="14" customFormat="1" ht="30">
      <c r="A833" s="32"/>
      <c r="C833" s="22" t="s">
        <v>2094</v>
      </c>
      <c r="D833" s="65" t="s">
        <v>2095</v>
      </c>
      <c r="E833" s="81" t="s">
        <v>2096</v>
      </c>
      <c r="F833" s="81"/>
      <c r="G833" s="22" t="s">
        <v>10</v>
      </c>
      <c r="H833" s="44">
        <v>99862.5</v>
      </c>
      <c r="I833" s="44">
        <v>95388.87</v>
      </c>
      <c r="J833" s="45">
        <f t="shared" si="17"/>
        <v>0.95520210289147578</v>
      </c>
    </row>
    <row r="834" spans="1:10" s="14" customFormat="1" ht="45">
      <c r="A834" s="32"/>
      <c r="C834" s="22" t="s">
        <v>2097</v>
      </c>
      <c r="D834" s="65" t="s">
        <v>1975</v>
      </c>
      <c r="E834" s="81" t="s">
        <v>2098</v>
      </c>
      <c r="F834" s="81"/>
      <c r="G834" s="22" t="s">
        <v>10</v>
      </c>
      <c r="H834" s="44">
        <v>102252.9</v>
      </c>
      <c r="I834" s="44">
        <v>90589.06</v>
      </c>
      <c r="J834" s="45">
        <f t="shared" si="17"/>
        <v>0.88593145035495324</v>
      </c>
    </row>
    <row r="835" spans="1:10" s="14" customFormat="1">
      <c r="A835" s="32"/>
      <c r="C835" s="22" t="s">
        <v>2099</v>
      </c>
      <c r="D835" s="65" t="s">
        <v>2100</v>
      </c>
      <c r="E835" s="81" t="s">
        <v>2101</v>
      </c>
      <c r="F835" s="81"/>
      <c r="G835" s="22" t="s">
        <v>10</v>
      </c>
      <c r="H835" s="44">
        <v>157100.70000000001</v>
      </c>
      <c r="I835" s="44">
        <v>147101.76000000001</v>
      </c>
      <c r="J835" s="45">
        <f t="shared" si="17"/>
        <v>0.93635330714630804</v>
      </c>
    </row>
    <row r="836" spans="1:10" s="14" customFormat="1" ht="30">
      <c r="A836" s="32"/>
      <c r="C836" s="22" t="s">
        <v>2102</v>
      </c>
      <c r="D836" s="84" t="s">
        <v>2062</v>
      </c>
      <c r="E836" s="85" t="s">
        <v>2103</v>
      </c>
      <c r="F836" s="85"/>
      <c r="G836" s="22" t="s">
        <v>10</v>
      </c>
      <c r="H836" s="44">
        <v>56908.5</v>
      </c>
      <c r="I836" s="44">
        <v>51372.7</v>
      </c>
      <c r="J836" s="45">
        <f t="shared" si="17"/>
        <v>0.9027245490568192</v>
      </c>
    </row>
    <row r="837" spans="1:10" s="14" customFormat="1">
      <c r="A837" s="32"/>
      <c r="C837" s="22" t="s">
        <v>2104</v>
      </c>
      <c r="D837" s="82" t="s">
        <v>2105</v>
      </c>
      <c r="E837" s="81" t="s">
        <v>2106</v>
      </c>
      <c r="F837" s="81"/>
      <c r="G837" s="22" t="s">
        <v>10</v>
      </c>
      <c r="H837" s="44">
        <v>78915</v>
      </c>
      <c r="I837" s="44">
        <v>48631.28</v>
      </c>
      <c r="J837" s="45">
        <f t="shared" si="17"/>
        <v>0.61624887537223594</v>
      </c>
    </row>
    <row r="838" spans="1:10" s="14" customFormat="1" ht="30">
      <c r="A838" s="32"/>
      <c r="C838" s="22" t="s">
        <v>2107</v>
      </c>
      <c r="D838" s="78" t="s">
        <v>1005</v>
      </c>
      <c r="E838" s="81" t="s">
        <v>2108</v>
      </c>
      <c r="F838" s="81"/>
      <c r="G838" s="22" t="s">
        <v>10</v>
      </c>
      <c r="H838" s="83">
        <v>117768</v>
      </c>
      <c r="I838" s="83">
        <v>101851.38</v>
      </c>
      <c r="J838" s="24">
        <f t="shared" si="17"/>
        <v>0.86484766659873658</v>
      </c>
    </row>
    <row r="839" spans="1:10" s="14" customFormat="1" ht="30">
      <c r="A839" s="32"/>
      <c r="C839" s="22" t="s">
        <v>2109</v>
      </c>
      <c r="D839" s="78" t="s">
        <v>439</v>
      </c>
      <c r="E839" s="81" t="s">
        <v>2110</v>
      </c>
      <c r="F839" s="81"/>
      <c r="G839" s="22" t="s">
        <v>10</v>
      </c>
      <c r="H839" s="83">
        <v>93699</v>
      </c>
      <c r="I839" s="83">
        <v>93309.02</v>
      </c>
      <c r="J839" s="24">
        <f t="shared" si="17"/>
        <v>0.99583794917768609</v>
      </c>
    </row>
    <row r="840" spans="1:10" s="14" customFormat="1">
      <c r="A840" s="32"/>
      <c r="C840" s="22" t="s">
        <v>2111</v>
      </c>
      <c r="D840" s="78" t="s">
        <v>2112</v>
      </c>
      <c r="E840" s="81" t="s">
        <v>2113</v>
      </c>
      <c r="F840" s="81"/>
      <c r="G840" s="22" t="s">
        <v>10</v>
      </c>
      <c r="H840" s="83">
        <v>195975</v>
      </c>
      <c r="I840" s="83">
        <v>192400</v>
      </c>
      <c r="J840" s="24">
        <f t="shared" si="17"/>
        <v>0.98175787728026531</v>
      </c>
    </row>
    <row r="841" spans="1:10" s="14" customFormat="1" ht="45">
      <c r="A841" s="32"/>
      <c r="C841" s="22" t="s">
        <v>2114</v>
      </c>
      <c r="D841" s="78" t="s">
        <v>2050</v>
      </c>
      <c r="E841" s="81" t="s">
        <v>2115</v>
      </c>
      <c r="F841" s="81"/>
      <c r="G841" s="22" t="s">
        <v>10</v>
      </c>
      <c r="H841" s="83">
        <v>122838.33</v>
      </c>
      <c r="I841" s="83">
        <v>72993.460000000006</v>
      </c>
      <c r="J841" s="24">
        <f t="shared" si="17"/>
        <v>0.59422380620120774</v>
      </c>
    </row>
    <row r="842" spans="1:10" s="14" customFormat="1" ht="45">
      <c r="A842" s="32"/>
      <c r="C842" s="22" t="s">
        <v>2116</v>
      </c>
      <c r="D842" s="78" t="s">
        <v>1992</v>
      </c>
      <c r="E842" s="81" t="s">
        <v>2117</v>
      </c>
      <c r="F842" s="81"/>
      <c r="G842" s="22" t="s">
        <v>10</v>
      </c>
      <c r="H842" s="83">
        <v>84553.41</v>
      </c>
      <c r="I842" s="83">
        <v>63904.9</v>
      </c>
      <c r="J842" s="24">
        <f t="shared" si="17"/>
        <v>0.75579329089152048</v>
      </c>
    </row>
    <row r="843" spans="1:10" s="14" customFormat="1" ht="45">
      <c r="A843" s="32"/>
      <c r="C843" s="22" t="s">
        <v>2118</v>
      </c>
      <c r="D843" s="65" t="s">
        <v>2119</v>
      </c>
      <c r="E843" s="81" t="s">
        <v>2120</v>
      </c>
      <c r="F843" s="81"/>
      <c r="G843" s="22" t="s">
        <v>10</v>
      </c>
      <c r="H843" s="44">
        <v>63189.2</v>
      </c>
      <c r="I843" s="44">
        <v>58626.1</v>
      </c>
      <c r="J843" s="45">
        <f t="shared" si="17"/>
        <v>0.92778671038721805</v>
      </c>
    </row>
    <row r="844" spans="1:10" s="14" customFormat="1" ht="30">
      <c r="A844" s="32"/>
      <c r="C844" s="22" t="s">
        <v>2121</v>
      </c>
      <c r="D844" s="65" t="s">
        <v>2122</v>
      </c>
      <c r="E844" s="81" t="s">
        <v>2123</v>
      </c>
      <c r="F844" s="81"/>
      <c r="G844" s="22" t="s">
        <v>10</v>
      </c>
      <c r="H844" s="44">
        <v>45083.7</v>
      </c>
      <c r="I844" s="44">
        <v>33782.400000000001</v>
      </c>
      <c r="J844" s="45">
        <f t="shared" si="17"/>
        <v>0.74932625316910551</v>
      </c>
    </row>
    <row r="845" spans="1:10" s="14" customFormat="1" ht="30">
      <c r="A845" s="32"/>
      <c r="C845" s="22" t="s">
        <v>2124</v>
      </c>
      <c r="D845" s="65" t="s">
        <v>2122</v>
      </c>
      <c r="E845" s="81" t="s">
        <v>2125</v>
      </c>
      <c r="F845" s="81"/>
      <c r="G845" s="22" t="s">
        <v>10</v>
      </c>
      <c r="H845" s="83">
        <v>92623.58</v>
      </c>
      <c r="I845" s="83">
        <v>63891.72</v>
      </c>
      <c r="J845" s="24">
        <f t="shared" si="17"/>
        <v>0.68979972486487784</v>
      </c>
    </row>
    <row r="846" spans="1:10" s="14" customFormat="1" ht="30">
      <c r="A846" s="32"/>
      <c r="C846" s="22" t="s">
        <v>2126</v>
      </c>
      <c r="D846" s="65" t="s">
        <v>2122</v>
      </c>
      <c r="E846" s="81" t="s">
        <v>2127</v>
      </c>
      <c r="F846" s="81"/>
      <c r="G846" s="22" t="s">
        <v>10</v>
      </c>
      <c r="H846" s="44">
        <v>138597.45000000001</v>
      </c>
      <c r="I846" s="44">
        <v>110523.03</v>
      </c>
      <c r="J846" s="45">
        <f t="shared" si="17"/>
        <v>0.79743913037361069</v>
      </c>
    </row>
    <row r="847" spans="1:10" s="14" customFormat="1" ht="30">
      <c r="A847" s="32"/>
      <c r="C847" s="22" t="s">
        <v>2128</v>
      </c>
      <c r="D847" s="65" t="s">
        <v>2129</v>
      </c>
      <c r="E847" s="81" t="s">
        <v>2130</v>
      </c>
      <c r="F847" s="81"/>
      <c r="G847" s="22" t="s">
        <v>10</v>
      </c>
      <c r="H847" s="44">
        <v>84343.35</v>
      </c>
      <c r="I847" s="44">
        <v>72939.92</v>
      </c>
      <c r="J847" s="45">
        <f t="shared" si="17"/>
        <v>0.86479752108494612</v>
      </c>
    </row>
    <row r="848" spans="1:10" s="14" customFormat="1" ht="30">
      <c r="A848" s="32"/>
      <c r="C848" s="22" t="s">
        <v>2131</v>
      </c>
      <c r="D848" s="65" t="s">
        <v>2062</v>
      </c>
      <c r="E848" s="81" t="s">
        <v>2132</v>
      </c>
      <c r="F848" s="81"/>
      <c r="G848" s="22" t="s">
        <v>10</v>
      </c>
      <c r="H848" s="44">
        <v>6164.4</v>
      </c>
      <c r="I848" s="44">
        <v>5724.43</v>
      </c>
      <c r="J848" s="45">
        <f t="shared" si="17"/>
        <v>0.92862727921614441</v>
      </c>
    </row>
    <row r="849" spans="1:10" s="14" customFormat="1">
      <c r="A849" s="32"/>
      <c r="C849" s="22" t="s">
        <v>2133</v>
      </c>
      <c r="D849" s="65" t="s">
        <v>2134</v>
      </c>
      <c r="E849" s="81" t="s">
        <v>2135</v>
      </c>
      <c r="F849" s="81"/>
      <c r="G849" s="22" t="s">
        <v>10</v>
      </c>
      <c r="H849" s="44">
        <v>120204.05</v>
      </c>
      <c r="I849" s="44">
        <v>104813.31</v>
      </c>
      <c r="J849" s="45">
        <f t="shared" si="17"/>
        <v>0.87196155204421144</v>
      </c>
    </row>
    <row r="850" spans="1:10" s="14" customFormat="1" ht="30">
      <c r="A850" s="32"/>
      <c r="C850" s="22" t="s">
        <v>2136</v>
      </c>
      <c r="D850" s="65" t="s">
        <v>2137</v>
      </c>
      <c r="E850" s="81" t="s">
        <v>2138</v>
      </c>
      <c r="F850" s="81"/>
      <c r="G850" s="22" t="s">
        <v>10</v>
      </c>
      <c r="H850" s="44">
        <v>69714</v>
      </c>
      <c r="I850" s="44">
        <v>54771.65</v>
      </c>
      <c r="J850" s="45">
        <f t="shared" si="17"/>
        <v>0.78566213386120431</v>
      </c>
    </row>
    <row r="851" spans="1:10" s="14" customFormat="1">
      <c r="A851" s="32"/>
      <c r="C851" s="22" t="s">
        <v>2139</v>
      </c>
      <c r="D851" s="65" t="s">
        <v>2140</v>
      </c>
      <c r="E851" s="81" t="s">
        <v>2141</v>
      </c>
      <c r="F851" s="81"/>
      <c r="G851" s="22" t="s">
        <v>10</v>
      </c>
      <c r="H851" s="44">
        <v>9992.34</v>
      </c>
      <c r="I851" s="44">
        <v>9989.76</v>
      </c>
      <c r="J851" s="45">
        <f t="shared" si="17"/>
        <v>0.99974180222050091</v>
      </c>
    </row>
    <row r="852" spans="1:10" s="14" customFormat="1" ht="30">
      <c r="A852" s="32"/>
      <c r="C852" s="22" t="s">
        <v>2142</v>
      </c>
      <c r="D852" s="65" t="s">
        <v>2143</v>
      </c>
      <c r="E852" s="81" t="s">
        <v>2144</v>
      </c>
      <c r="F852" s="81"/>
      <c r="G852" s="22" t="s">
        <v>10</v>
      </c>
      <c r="H852" s="44">
        <v>29038.05</v>
      </c>
      <c r="I852" s="44">
        <v>26317.23</v>
      </c>
      <c r="J852" s="45">
        <f t="shared" si="17"/>
        <v>0.90630155950554536</v>
      </c>
    </row>
    <row r="853" spans="1:10" s="14" customFormat="1">
      <c r="A853" s="32"/>
      <c r="C853" s="22" t="s">
        <v>2145</v>
      </c>
      <c r="D853" s="65" t="s">
        <v>2146</v>
      </c>
      <c r="E853" s="81" t="s">
        <v>2147</v>
      </c>
      <c r="F853" s="81"/>
      <c r="G853" s="22" t="s">
        <v>10</v>
      </c>
      <c r="H853" s="44">
        <v>26368.48</v>
      </c>
      <c r="I853" s="44">
        <v>26368.48</v>
      </c>
      <c r="J853" s="45">
        <f t="shared" si="17"/>
        <v>1</v>
      </c>
    </row>
    <row r="854" spans="1:10" s="14" customFormat="1">
      <c r="A854" s="32"/>
      <c r="C854" s="22" t="s">
        <v>2148</v>
      </c>
      <c r="D854" s="65" t="s">
        <v>2149</v>
      </c>
      <c r="E854" s="81" t="s">
        <v>2150</v>
      </c>
      <c r="F854" s="81"/>
      <c r="G854" s="22" t="s">
        <v>10</v>
      </c>
      <c r="H854" s="44">
        <v>9639.2999999999993</v>
      </c>
      <c r="I854" s="44">
        <v>8212.7000000000007</v>
      </c>
      <c r="J854" s="45">
        <f t="shared" si="17"/>
        <v>0.85200170136835673</v>
      </c>
    </row>
    <row r="855" spans="1:10" s="14" customFormat="1" ht="30">
      <c r="A855" s="32"/>
      <c r="C855" s="22" t="s">
        <v>2151</v>
      </c>
      <c r="D855" s="65" t="s">
        <v>2152</v>
      </c>
      <c r="E855" s="81" t="s">
        <v>2153</v>
      </c>
      <c r="F855" s="81"/>
      <c r="G855" s="22" t="s">
        <v>10</v>
      </c>
      <c r="H855" s="44">
        <v>24077.43</v>
      </c>
      <c r="I855" s="44">
        <v>17810.759999999998</v>
      </c>
      <c r="J855" s="45">
        <f t="shared" si="17"/>
        <v>0.73972845108468799</v>
      </c>
    </row>
    <row r="856" spans="1:10" s="14" customFormat="1" ht="30">
      <c r="A856" s="32"/>
      <c r="C856" s="22" t="s">
        <v>2154</v>
      </c>
      <c r="D856" s="65" t="s">
        <v>2155</v>
      </c>
      <c r="E856" s="81" t="s">
        <v>2156</v>
      </c>
      <c r="F856" s="81"/>
      <c r="G856" s="22" t="s">
        <v>10</v>
      </c>
      <c r="H856" s="44">
        <v>25871.4</v>
      </c>
      <c r="I856" s="44">
        <v>24779.08</v>
      </c>
      <c r="J856" s="45">
        <f t="shared" si="17"/>
        <v>0.95777886005395918</v>
      </c>
    </row>
    <row r="857" spans="1:10" s="14" customFormat="1" ht="30">
      <c r="A857" s="32"/>
      <c r="C857" s="22" t="s">
        <v>2157</v>
      </c>
      <c r="D857" s="86" t="s">
        <v>2158</v>
      </c>
      <c r="E857" s="85" t="s">
        <v>2159</v>
      </c>
      <c r="F857" s="85"/>
      <c r="G857" s="22" t="s">
        <v>10</v>
      </c>
      <c r="H857" s="87">
        <v>6577.5</v>
      </c>
      <c r="I857" s="87">
        <v>5066.05</v>
      </c>
      <c r="J857" s="45">
        <f t="shared" si="17"/>
        <v>0.77020904599011786</v>
      </c>
    </row>
    <row r="858" spans="1:10" s="14" customFormat="1" ht="30">
      <c r="A858" s="32"/>
      <c r="C858" s="22" t="s">
        <v>2160</v>
      </c>
      <c r="D858" s="65" t="s">
        <v>2161</v>
      </c>
      <c r="E858" s="81" t="s">
        <v>2162</v>
      </c>
      <c r="F858" s="81"/>
      <c r="G858" s="22" t="s">
        <v>10</v>
      </c>
      <c r="H858" s="83">
        <v>31989.58</v>
      </c>
      <c r="I858" s="83">
        <v>30778.38</v>
      </c>
      <c r="J858" s="24">
        <f t="shared" si="17"/>
        <v>0.96213767107914516</v>
      </c>
    </row>
    <row r="859" spans="1:10" s="14" customFormat="1">
      <c r="A859" s="32"/>
      <c r="C859" s="22" t="s">
        <v>2163</v>
      </c>
      <c r="D859" s="65" t="s">
        <v>2164</v>
      </c>
      <c r="E859" s="81" t="s">
        <v>2165</v>
      </c>
      <c r="F859" s="81"/>
      <c r="G859" s="22" t="s">
        <v>10</v>
      </c>
      <c r="H859" s="44">
        <v>7236</v>
      </c>
      <c r="I859" s="44">
        <v>5445.08</v>
      </c>
      <c r="J859" s="45">
        <f t="shared" si="17"/>
        <v>0.75249861802100604</v>
      </c>
    </row>
    <row r="860" spans="1:10" s="14" customFormat="1" ht="30">
      <c r="A860" s="32"/>
      <c r="C860" s="22" t="s">
        <v>2166</v>
      </c>
      <c r="D860" s="88" t="s">
        <v>2167</v>
      </c>
      <c r="E860" s="89" t="s">
        <v>2168</v>
      </c>
      <c r="F860" s="89"/>
      <c r="G860" s="22" t="s">
        <v>10</v>
      </c>
      <c r="H860" s="73">
        <v>13689</v>
      </c>
      <c r="I860" s="73">
        <v>12721.71</v>
      </c>
      <c r="J860" s="45">
        <f t="shared" si="17"/>
        <v>0.92933815472277004</v>
      </c>
    </row>
    <row r="861" spans="1:10" s="14" customFormat="1">
      <c r="A861" s="32"/>
      <c r="C861" s="22" t="s">
        <v>2169</v>
      </c>
      <c r="D861" s="88" t="s">
        <v>2170</v>
      </c>
      <c r="E861" s="89" t="s">
        <v>2171</v>
      </c>
      <c r="F861" s="89"/>
      <c r="G861" s="22" t="s">
        <v>10</v>
      </c>
      <c r="H861" s="90">
        <v>12589.5</v>
      </c>
      <c r="I861" s="90">
        <v>11950.81</v>
      </c>
      <c r="J861" s="45">
        <f t="shared" si="17"/>
        <v>0.9492680408276738</v>
      </c>
    </row>
    <row r="862" spans="1:10" s="14" customFormat="1" ht="45">
      <c r="A862" s="32"/>
      <c r="C862" s="22" t="s">
        <v>2172</v>
      </c>
      <c r="D862" s="88" t="s">
        <v>2173</v>
      </c>
      <c r="E862" s="89" t="s">
        <v>2174</v>
      </c>
      <c r="F862" s="89"/>
      <c r="G862" s="22" t="s">
        <v>10</v>
      </c>
      <c r="H862" s="90">
        <v>9381</v>
      </c>
      <c r="I862" s="90">
        <v>9289.52</v>
      </c>
      <c r="J862" s="45">
        <f t="shared" si="17"/>
        <v>0.99024837437373414</v>
      </c>
    </row>
    <row r="863" spans="1:10" s="14" customFormat="1" ht="30">
      <c r="A863" s="32"/>
      <c r="C863" s="22" t="s">
        <v>2175</v>
      </c>
      <c r="D863" s="88" t="s">
        <v>2176</v>
      </c>
      <c r="E863" s="89" t="s">
        <v>2177</v>
      </c>
      <c r="F863" s="89"/>
      <c r="G863" s="22" t="s">
        <v>10</v>
      </c>
      <c r="H863" s="90">
        <v>74338.679999999993</v>
      </c>
      <c r="I863" s="90">
        <v>56325.11</v>
      </c>
      <c r="J863" s="45">
        <f t="shared" si="17"/>
        <v>0.75768240705915157</v>
      </c>
    </row>
    <row r="864" spans="1:10" s="14" customFormat="1">
      <c r="A864" s="32"/>
      <c r="C864" s="22" t="s">
        <v>2178</v>
      </c>
      <c r="D864" s="88" t="s">
        <v>2179</v>
      </c>
      <c r="E864" s="89" t="s">
        <v>2180</v>
      </c>
      <c r="F864" s="89"/>
      <c r="G864" s="22" t="s">
        <v>10</v>
      </c>
      <c r="H864" s="90">
        <v>14755.2</v>
      </c>
      <c r="I864" s="90">
        <v>12000.98</v>
      </c>
      <c r="J864" s="45">
        <f t="shared" si="17"/>
        <v>0.81333902624159615</v>
      </c>
    </row>
    <row r="865" spans="1:10" s="14" customFormat="1" ht="30">
      <c r="A865" s="32"/>
      <c r="C865" s="22" t="s">
        <v>2181</v>
      </c>
      <c r="D865" s="88" t="s">
        <v>1966</v>
      </c>
      <c r="E865" s="89" t="s">
        <v>2182</v>
      </c>
      <c r="F865" s="89"/>
      <c r="G865" s="22" t="s">
        <v>10</v>
      </c>
      <c r="H865" s="90">
        <v>12019.47</v>
      </c>
      <c r="I865" s="90">
        <v>10400.67</v>
      </c>
      <c r="J865" s="45">
        <f t="shared" si="17"/>
        <v>0.86531852070016402</v>
      </c>
    </row>
    <row r="866" spans="1:10" s="14" customFormat="1">
      <c r="A866" s="32"/>
      <c r="C866" s="22" t="s">
        <v>2183</v>
      </c>
      <c r="D866" s="88" t="s">
        <v>46</v>
      </c>
      <c r="E866" s="89"/>
      <c r="F866" s="89"/>
      <c r="G866" s="22" t="s">
        <v>10</v>
      </c>
      <c r="H866" s="90">
        <v>172081.39999999851</v>
      </c>
      <c r="I866" s="90"/>
      <c r="J866" s="45">
        <f t="shared" si="17"/>
        <v>0</v>
      </c>
    </row>
    <row r="867" spans="1:10" s="29" customFormat="1" ht="36.75" customHeight="1">
      <c r="A867" s="13" t="s">
        <v>10</v>
      </c>
      <c r="B867" s="14"/>
      <c r="C867" s="15">
        <v>25</v>
      </c>
      <c r="D867" s="16" t="s">
        <v>2184</v>
      </c>
      <c r="E867" s="16">
        <v>853</v>
      </c>
      <c r="F867" s="16">
        <v>85395</v>
      </c>
      <c r="G867" s="15" t="s">
        <v>10</v>
      </c>
      <c r="H867" s="17">
        <f>SUM(H868:H912)</f>
        <v>266401</v>
      </c>
      <c r="I867" s="17">
        <f>SUM(I868:I912)</f>
        <v>246486.02999999997</v>
      </c>
      <c r="J867" s="91">
        <f>IF(H867=0,0,I867/H867)</f>
        <v>0.92524438722076863</v>
      </c>
    </row>
    <row r="868" spans="1:10" s="14" customFormat="1">
      <c r="A868" s="32"/>
      <c r="C868" s="22" t="s">
        <v>2185</v>
      </c>
      <c r="D868" s="52" t="s">
        <v>2186</v>
      </c>
      <c r="E868" s="21" t="s">
        <v>2187</v>
      </c>
      <c r="F868" s="21"/>
      <c r="G868" s="22" t="s">
        <v>10</v>
      </c>
      <c r="H868" s="23">
        <v>33.14</v>
      </c>
      <c r="I868" s="23">
        <v>33.14</v>
      </c>
      <c r="J868" s="62">
        <f t="shared" si="17"/>
        <v>1</v>
      </c>
    </row>
    <row r="869" spans="1:10" s="14" customFormat="1" ht="30">
      <c r="A869" s="32"/>
      <c r="C869" s="22" t="s">
        <v>2188</v>
      </c>
      <c r="D869" s="52" t="s">
        <v>2189</v>
      </c>
      <c r="E869" s="21" t="s">
        <v>2190</v>
      </c>
      <c r="F869" s="21"/>
      <c r="G869" s="22" t="s">
        <v>10</v>
      </c>
      <c r="H869" s="23">
        <v>7492.5</v>
      </c>
      <c r="I869" s="23">
        <v>7462.5</v>
      </c>
      <c r="J869" s="92">
        <f t="shared" si="17"/>
        <v>0.99599599599599598</v>
      </c>
    </row>
    <row r="870" spans="1:10" s="14" customFormat="1" ht="45">
      <c r="A870" s="32"/>
      <c r="C870" s="22" t="s">
        <v>2191</v>
      </c>
      <c r="D870" s="52" t="s">
        <v>2192</v>
      </c>
      <c r="E870" s="21" t="s">
        <v>2193</v>
      </c>
      <c r="F870" s="21"/>
      <c r="G870" s="22" t="s">
        <v>10</v>
      </c>
      <c r="H870" s="23">
        <v>600</v>
      </c>
      <c r="I870" s="23">
        <v>513.6</v>
      </c>
      <c r="J870" s="92">
        <f t="shared" si="17"/>
        <v>0.85599999999999998</v>
      </c>
    </row>
    <row r="871" spans="1:10" s="14" customFormat="1" ht="45">
      <c r="A871" s="32"/>
      <c r="C871" s="22" t="s">
        <v>2194</v>
      </c>
      <c r="D871" s="52" t="s">
        <v>2192</v>
      </c>
      <c r="E871" s="21" t="s">
        <v>2195</v>
      </c>
      <c r="F871" s="21"/>
      <c r="G871" s="22" t="s">
        <v>10</v>
      </c>
      <c r="H871" s="23">
        <v>600</v>
      </c>
      <c r="I871" s="23">
        <v>600</v>
      </c>
      <c r="J871" s="62">
        <f t="shared" si="17"/>
        <v>1</v>
      </c>
    </row>
    <row r="872" spans="1:10" s="14" customFormat="1" ht="45">
      <c r="A872" s="32"/>
      <c r="C872" s="22" t="s">
        <v>2196</v>
      </c>
      <c r="D872" s="52" t="s">
        <v>2192</v>
      </c>
      <c r="E872" s="21" t="s">
        <v>2197</v>
      </c>
      <c r="F872" s="21"/>
      <c r="G872" s="22" t="s">
        <v>10</v>
      </c>
      <c r="H872" s="23">
        <v>600</v>
      </c>
      <c r="I872" s="23">
        <v>600</v>
      </c>
      <c r="J872" s="92">
        <f t="shared" si="17"/>
        <v>1</v>
      </c>
    </row>
    <row r="873" spans="1:10" s="14" customFormat="1" ht="45">
      <c r="A873" s="32"/>
      <c r="C873" s="22" t="s">
        <v>2198</v>
      </c>
      <c r="D873" s="52" t="s">
        <v>2192</v>
      </c>
      <c r="E873" s="21" t="s">
        <v>2199</v>
      </c>
      <c r="F873" s="21"/>
      <c r="G873" s="22" t="s">
        <v>10</v>
      </c>
      <c r="H873" s="23">
        <v>600</v>
      </c>
      <c r="I873" s="23">
        <v>600</v>
      </c>
      <c r="J873" s="92">
        <f t="shared" si="17"/>
        <v>1</v>
      </c>
    </row>
    <row r="874" spans="1:10" s="14" customFormat="1" ht="30">
      <c r="A874" s="32"/>
      <c r="C874" s="22" t="s">
        <v>2200</v>
      </c>
      <c r="D874" s="52" t="s">
        <v>1084</v>
      </c>
      <c r="E874" s="21" t="s">
        <v>2201</v>
      </c>
      <c r="F874" s="21"/>
      <c r="G874" s="22" t="s">
        <v>10</v>
      </c>
      <c r="H874" s="23">
        <v>6995.68</v>
      </c>
      <c r="I874" s="23">
        <v>6995.68</v>
      </c>
      <c r="J874" s="62">
        <f t="shared" si="17"/>
        <v>1</v>
      </c>
    </row>
    <row r="875" spans="1:10" s="14" customFormat="1">
      <c r="A875" s="32"/>
      <c r="C875" s="22" t="s">
        <v>2202</v>
      </c>
      <c r="D875" s="52" t="s">
        <v>480</v>
      </c>
      <c r="E875" s="21" t="s">
        <v>2203</v>
      </c>
      <c r="F875" s="21"/>
      <c r="G875" s="22" t="s">
        <v>10</v>
      </c>
      <c r="H875" s="23">
        <v>5931.3</v>
      </c>
      <c r="I875" s="23">
        <v>5931.3</v>
      </c>
      <c r="J875" s="92">
        <f t="shared" si="17"/>
        <v>1</v>
      </c>
    </row>
    <row r="876" spans="1:10" s="14" customFormat="1">
      <c r="A876" s="32"/>
      <c r="C876" s="22" t="s">
        <v>2204</v>
      </c>
      <c r="D876" s="52" t="s">
        <v>2205</v>
      </c>
      <c r="E876" s="21" t="s">
        <v>2206</v>
      </c>
      <c r="F876" s="21"/>
      <c r="G876" s="22" t="s">
        <v>10</v>
      </c>
      <c r="H876" s="23">
        <f>7497.93-6582.59</f>
        <v>915.34000000000015</v>
      </c>
      <c r="I876" s="23">
        <v>915.34000000000015</v>
      </c>
      <c r="J876" s="92">
        <f t="shared" si="17"/>
        <v>1</v>
      </c>
    </row>
    <row r="877" spans="1:10" s="14" customFormat="1">
      <c r="A877" s="32"/>
      <c r="C877" s="22" t="s">
        <v>2207</v>
      </c>
      <c r="D877" s="52" t="s">
        <v>2208</v>
      </c>
      <c r="E877" s="21" t="s">
        <v>2209</v>
      </c>
      <c r="F877" s="21"/>
      <c r="G877" s="22" t="s">
        <v>10</v>
      </c>
      <c r="H877" s="23">
        <v>7499.22</v>
      </c>
      <c r="I877" s="23">
        <v>7444.91</v>
      </c>
      <c r="J877" s="62">
        <f t="shared" si="17"/>
        <v>0.99275791348966957</v>
      </c>
    </row>
    <row r="878" spans="1:10" s="14" customFormat="1">
      <c r="A878" s="32"/>
      <c r="C878" s="22" t="s">
        <v>2210</v>
      </c>
      <c r="D878" s="52" t="s">
        <v>724</v>
      </c>
      <c r="E878" s="21" t="s">
        <v>2211</v>
      </c>
      <c r="F878" s="21"/>
      <c r="G878" s="22" t="s">
        <v>10</v>
      </c>
      <c r="H878" s="23">
        <v>7499.88</v>
      </c>
      <c r="I878" s="23">
        <v>7486.09</v>
      </c>
      <c r="J878" s="92">
        <f t="shared" si="17"/>
        <v>0.998161303914196</v>
      </c>
    </row>
    <row r="879" spans="1:10" s="14" customFormat="1" ht="30">
      <c r="A879" s="32"/>
      <c r="C879" s="22" t="s">
        <v>2212</v>
      </c>
      <c r="D879" s="52" t="s">
        <v>2213</v>
      </c>
      <c r="E879" s="21" t="s">
        <v>2214</v>
      </c>
      <c r="F879" s="21"/>
      <c r="G879" s="22" t="s">
        <v>10</v>
      </c>
      <c r="H879" s="23">
        <v>7499.22</v>
      </c>
      <c r="I879" s="23">
        <v>7435.7</v>
      </c>
      <c r="J879" s="92">
        <f t="shared" si="17"/>
        <v>0.99152978576438611</v>
      </c>
    </row>
    <row r="880" spans="1:10" s="14" customFormat="1" ht="30">
      <c r="A880" s="32"/>
      <c r="C880" s="22" t="s">
        <v>2215</v>
      </c>
      <c r="D880" s="52" t="s">
        <v>2216</v>
      </c>
      <c r="E880" s="21" t="s">
        <v>2217</v>
      </c>
      <c r="F880" s="21"/>
      <c r="G880" s="22" t="s">
        <v>10</v>
      </c>
      <c r="H880" s="23">
        <v>7500</v>
      </c>
      <c r="I880" s="23">
        <v>7141.66</v>
      </c>
      <c r="J880" s="62">
        <f t="shared" si="17"/>
        <v>0.95222133333333336</v>
      </c>
    </row>
    <row r="881" spans="1:10" s="14" customFormat="1" ht="30">
      <c r="A881" s="32"/>
      <c r="C881" s="22" t="s">
        <v>2218</v>
      </c>
      <c r="D881" s="52" t="s">
        <v>2213</v>
      </c>
      <c r="E881" s="21" t="s">
        <v>2219</v>
      </c>
      <c r="F881" s="21"/>
      <c r="G881" s="22" t="s">
        <v>10</v>
      </c>
      <c r="H881" s="23">
        <v>7499.88</v>
      </c>
      <c r="I881" s="23">
        <v>7499.88</v>
      </c>
      <c r="J881" s="92">
        <f t="shared" si="17"/>
        <v>1</v>
      </c>
    </row>
    <row r="882" spans="1:10" s="14" customFormat="1" ht="30">
      <c r="A882" s="32"/>
      <c r="C882" s="22" t="s">
        <v>2220</v>
      </c>
      <c r="D882" s="52" t="s">
        <v>2216</v>
      </c>
      <c r="E882" s="21" t="s">
        <v>2221</v>
      </c>
      <c r="F882" s="21"/>
      <c r="G882" s="22" t="s">
        <v>10</v>
      </c>
      <c r="H882" s="23">
        <v>7500</v>
      </c>
      <c r="I882" s="23">
        <v>7105.2300000000005</v>
      </c>
      <c r="J882" s="92">
        <f t="shared" si="17"/>
        <v>0.94736400000000009</v>
      </c>
    </row>
    <row r="883" spans="1:10" s="14" customFormat="1" ht="30">
      <c r="A883" s="32"/>
      <c r="C883" s="22" t="s">
        <v>2222</v>
      </c>
      <c r="D883" s="52" t="s">
        <v>2223</v>
      </c>
      <c r="E883" s="21" t="s">
        <v>2224</v>
      </c>
      <c r="F883" s="21"/>
      <c r="G883" s="22" t="s">
        <v>10</v>
      </c>
      <c r="H883" s="23">
        <v>6934.5</v>
      </c>
      <c r="I883" s="23">
        <v>3948</v>
      </c>
      <c r="J883" s="62">
        <f t="shared" si="17"/>
        <v>0.56932727666017735</v>
      </c>
    </row>
    <row r="884" spans="1:10" s="14" customFormat="1" ht="60">
      <c r="A884" s="32"/>
      <c r="C884" s="22" t="s">
        <v>2225</v>
      </c>
      <c r="D884" s="52" t="s">
        <v>2226</v>
      </c>
      <c r="E884" s="21" t="s">
        <v>2227</v>
      </c>
      <c r="F884" s="21"/>
      <c r="G884" s="22" t="s">
        <v>10</v>
      </c>
      <c r="H884" s="23">
        <v>6741.75</v>
      </c>
      <c r="I884" s="23">
        <v>6741.75</v>
      </c>
      <c r="J884" s="92">
        <f t="shared" si="17"/>
        <v>1</v>
      </c>
    </row>
    <row r="885" spans="1:10" s="14" customFormat="1" ht="45">
      <c r="A885" s="32"/>
      <c r="C885" s="22" t="s">
        <v>2228</v>
      </c>
      <c r="D885" s="52" t="s">
        <v>2229</v>
      </c>
      <c r="E885" s="21" t="s">
        <v>2230</v>
      </c>
      <c r="F885" s="21"/>
      <c r="G885" s="22" t="s">
        <v>10</v>
      </c>
      <c r="H885" s="23">
        <v>7479.6</v>
      </c>
      <c r="I885" s="23">
        <v>6904.9</v>
      </c>
      <c r="J885" s="92">
        <f t="shared" si="17"/>
        <v>0.92316434033905548</v>
      </c>
    </row>
    <row r="886" spans="1:10" s="14" customFormat="1" ht="45">
      <c r="A886" s="32"/>
      <c r="C886" s="22" t="s">
        <v>2231</v>
      </c>
      <c r="D886" s="52" t="s">
        <v>2229</v>
      </c>
      <c r="E886" s="21" t="s">
        <v>2232</v>
      </c>
      <c r="F886" s="21"/>
      <c r="G886" s="22" t="s">
        <v>10</v>
      </c>
      <c r="H886" s="23">
        <v>7479.6</v>
      </c>
      <c r="I886" s="23">
        <v>6738.6400000000012</v>
      </c>
      <c r="J886" s="62">
        <f t="shared" si="17"/>
        <v>0.90093587892400673</v>
      </c>
    </row>
    <row r="887" spans="1:10" s="14" customFormat="1">
      <c r="A887" s="32"/>
      <c r="C887" s="22" t="s">
        <v>2233</v>
      </c>
      <c r="D887" s="52" t="s">
        <v>724</v>
      </c>
      <c r="E887" s="21" t="s">
        <v>2234</v>
      </c>
      <c r="F887" s="21"/>
      <c r="G887" s="22" t="s">
        <v>10</v>
      </c>
      <c r="H887" s="23">
        <v>6974.24</v>
      </c>
      <c r="I887" s="23">
        <v>6968.16</v>
      </c>
      <c r="J887" s="92">
        <f t="shared" si="17"/>
        <v>0.99912822042258365</v>
      </c>
    </row>
    <row r="888" spans="1:10" s="14" customFormat="1">
      <c r="A888" s="32"/>
      <c r="C888" s="22" t="s">
        <v>2235</v>
      </c>
      <c r="D888" s="52" t="s">
        <v>724</v>
      </c>
      <c r="E888" s="21" t="s">
        <v>2236</v>
      </c>
      <c r="F888" s="21"/>
      <c r="G888" s="22" t="s">
        <v>10</v>
      </c>
      <c r="H888" s="23">
        <v>6833.7</v>
      </c>
      <c r="I888" s="23">
        <v>6583.29</v>
      </c>
      <c r="J888" s="92">
        <f t="shared" si="17"/>
        <v>0.96335660037754078</v>
      </c>
    </row>
    <row r="889" spans="1:10" s="14" customFormat="1">
      <c r="A889" s="32"/>
      <c r="C889" s="22" t="s">
        <v>2237</v>
      </c>
      <c r="D889" s="52" t="s">
        <v>724</v>
      </c>
      <c r="E889" s="21" t="s">
        <v>2238</v>
      </c>
      <c r="F889" s="21"/>
      <c r="G889" s="22" t="s">
        <v>10</v>
      </c>
      <c r="H889" s="23">
        <v>7499.88</v>
      </c>
      <c r="I889" s="23">
        <v>7355.28</v>
      </c>
      <c r="J889" s="62">
        <f t="shared" si="17"/>
        <v>0.98071969151506422</v>
      </c>
    </row>
    <row r="890" spans="1:10" s="14" customFormat="1" ht="30">
      <c r="A890" s="32"/>
      <c r="C890" s="22" t="s">
        <v>2239</v>
      </c>
      <c r="D890" s="52" t="s">
        <v>2240</v>
      </c>
      <c r="E890" s="21" t="s">
        <v>2241</v>
      </c>
      <c r="F890" s="21"/>
      <c r="G890" s="22" t="s">
        <v>10</v>
      </c>
      <c r="H890" s="23">
        <v>3192.32</v>
      </c>
      <c r="I890" s="23">
        <v>3192.32</v>
      </c>
      <c r="J890" s="92">
        <f t="shared" si="17"/>
        <v>1</v>
      </c>
    </row>
    <row r="891" spans="1:10" s="14" customFormat="1">
      <c r="A891" s="32"/>
      <c r="C891" s="22" t="s">
        <v>2242</v>
      </c>
      <c r="D891" s="52" t="s">
        <v>2243</v>
      </c>
      <c r="E891" s="21" t="s">
        <v>2244</v>
      </c>
      <c r="F891" s="21"/>
      <c r="G891" s="22" t="s">
        <v>10</v>
      </c>
      <c r="H891" s="23">
        <v>5883.75</v>
      </c>
      <c r="I891" s="23">
        <v>5883.75</v>
      </c>
      <c r="J891" s="92">
        <f t="shared" si="17"/>
        <v>1</v>
      </c>
    </row>
    <row r="892" spans="1:10" s="14" customFormat="1">
      <c r="A892" s="32"/>
      <c r="C892" s="22" t="s">
        <v>2245</v>
      </c>
      <c r="D892" s="52" t="s">
        <v>1822</v>
      </c>
      <c r="E892" s="21" t="s">
        <v>2246</v>
      </c>
      <c r="F892" s="21"/>
      <c r="G892" s="22" t="s">
        <v>10</v>
      </c>
      <c r="H892" s="23">
        <v>7459.5</v>
      </c>
      <c r="I892" s="23">
        <v>7429.16</v>
      </c>
      <c r="J892" s="62">
        <f t="shared" si="17"/>
        <v>0.99593270326429384</v>
      </c>
    </row>
    <row r="893" spans="1:10" s="14" customFormat="1" ht="45">
      <c r="A893" s="32"/>
      <c r="C893" s="22" t="s">
        <v>2247</v>
      </c>
      <c r="D893" s="52" t="s">
        <v>2248</v>
      </c>
      <c r="E893" s="21" t="s">
        <v>2249</v>
      </c>
      <c r="F893" s="21"/>
      <c r="G893" s="22" t="s">
        <v>10</v>
      </c>
      <c r="H893" s="23">
        <v>6554.4</v>
      </c>
      <c r="I893" s="23">
        <v>6554.4</v>
      </c>
      <c r="J893" s="92">
        <f t="shared" ref="J893:J934" si="18">IF(H893=0,0,I893/H893)</f>
        <v>1</v>
      </c>
    </row>
    <row r="894" spans="1:10" s="14" customFormat="1" ht="45">
      <c r="A894" s="32"/>
      <c r="C894" s="22" t="s">
        <v>2250</v>
      </c>
      <c r="D894" s="52" t="s">
        <v>2251</v>
      </c>
      <c r="E894" s="21" t="s">
        <v>2252</v>
      </c>
      <c r="F894" s="21"/>
      <c r="G894" s="22" t="s">
        <v>10</v>
      </c>
      <c r="H894" s="23">
        <v>6630</v>
      </c>
      <c r="I894" s="23">
        <v>6630</v>
      </c>
      <c r="J894" s="92">
        <f t="shared" si="18"/>
        <v>1</v>
      </c>
    </row>
    <row r="895" spans="1:10" s="14" customFormat="1" ht="45">
      <c r="A895" s="32"/>
      <c r="C895" s="22" t="s">
        <v>2253</v>
      </c>
      <c r="D895" s="52" t="s">
        <v>1257</v>
      </c>
      <c r="E895" s="21" t="s">
        <v>2254</v>
      </c>
      <c r="F895" s="21"/>
      <c r="G895" s="22" t="s">
        <v>10</v>
      </c>
      <c r="H895" s="23">
        <v>6636.6</v>
      </c>
      <c r="I895" s="23">
        <v>6636.6</v>
      </c>
      <c r="J895" s="62">
        <f t="shared" si="18"/>
        <v>1</v>
      </c>
    </row>
    <row r="896" spans="1:10" s="14" customFormat="1" ht="21.75" customHeight="1">
      <c r="A896" s="32"/>
      <c r="C896" s="22" t="s">
        <v>2255</v>
      </c>
      <c r="D896" s="52" t="s">
        <v>724</v>
      </c>
      <c r="E896" s="21" t="s">
        <v>2256</v>
      </c>
      <c r="F896" s="21"/>
      <c r="G896" s="22" t="s">
        <v>10</v>
      </c>
      <c r="H896" s="23">
        <v>7499.88</v>
      </c>
      <c r="I896" s="23">
        <v>7473.35</v>
      </c>
      <c r="J896" s="92">
        <f t="shared" si="18"/>
        <v>0.99646261006842785</v>
      </c>
    </row>
    <row r="897" spans="1:10" s="14" customFormat="1" ht="30">
      <c r="A897" s="32"/>
      <c r="C897" s="22" t="s">
        <v>2257</v>
      </c>
      <c r="D897" s="52" t="s">
        <v>2258</v>
      </c>
      <c r="E897" s="21" t="s">
        <v>2259</v>
      </c>
      <c r="F897" s="21"/>
      <c r="G897" s="22" t="s">
        <v>10</v>
      </c>
      <c r="H897" s="23">
        <v>7499.22</v>
      </c>
      <c r="I897" s="23">
        <v>7324.62</v>
      </c>
      <c r="J897" s="92">
        <f t="shared" si="18"/>
        <v>0.97671757862817732</v>
      </c>
    </row>
    <row r="898" spans="1:10" s="14" customFormat="1" ht="30">
      <c r="A898" s="32"/>
      <c r="C898" s="22" t="s">
        <v>2260</v>
      </c>
      <c r="D898" s="52" t="s">
        <v>2213</v>
      </c>
      <c r="E898" s="21" t="s">
        <v>2261</v>
      </c>
      <c r="F898" s="21"/>
      <c r="G898" s="22" t="s">
        <v>10</v>
      </c>
      <c r="H898" s="23">
        <f>7467-5116.45</f>
        <v>2350.5500000000002</v>
      </c>
      <c r="I898" s="23">
        <v>2350.5500000000002</v>
      </c>
      <c r="J898" s="62">
        <f t="shared" si="18"/>
        <v>1</v>
      </c>
    </row>
    <row r="899" spans="1:10" s="14" customFormat="1" ht="30">
      <c r="A899" s="32"/>
      <c r="C899" s="22" t="s">
        <v>2262</v>
      </c>
      <c r="D899" s="52" t="s">
        <v>2263</v>
      </c>
      <c r="E899" s="21" t="s">
        <v>2264</v>
      </c>
      <c r="F899" s="21"/>
      <c r="G899" s="22" t="s">
        <v>10</v>
      </c>
      <c r="H899" s="23">
        <v>7500</v>
      </c>
      <c r="I899" s="23">
        <v>7078.04</v>
      </c>
      <c r="J899" s="92">
        <f t="shared" si="18"/>
        <v>0.94373866666666661</v>
      </c>
    </row>
    <row r="900" spans="1:10" s="14" customFormat="1" ht="24.75" customHeight="1">
      <c r="A900" s="32"/>
      <c r="C900" s="22" t="s">
        <v>2265</v>
      </c>
      <c r="D900" s="52" t="s">
        <v>2208</v>
      </c>
      <c r="E900" s="21" t="s">
        <v>2266</v>
      </c>
      <c r="F900" s="21"/>
      <c r="G900" s="22" t="s">
        <v>10</v>
      </c>
      <c r="H900" s="23">
        <v>6654.6</v>
      </c>
      <c r="I900" s="23">
        <v>6471.2400000000007</v>
      </c>
      <c r="J900" s="92">
        <f t="shared" si="18"/>
        <v>0.97244612749075832</v>
      </c>
    </row>
    <row r="901" spans="1:10" s="14" customFormat="1" ht="30">
      <c r="A901" s="32"/>
      <c r="C901" s="22" t="s">
        <v>2267</v>
      </c>
      <c r="D901" s="52" t="s">
        <v>2213</v>
      </c>
      <c r="E901" s="21" t="s">
        <v>2268</v>
      </c>
      <c r="F901" s="21"/>
      <c r="G901" s="22" t="s">
        <v>10</v>
      </c>
      <c r="H901" s="23">
        <v>6115.5</v>
      </c>
      <c r="I901" s="23">
        <v>5834.74</v>
      </c>
      <c r="J901" s="62">
        <f t="shared" si="18"/>
        <v>0.9540904259668056</v>
      </c>
    </row>
    <row r="902" spans="1:10" s="14" customFormat="1" ht="45">
      <c r="A902" s="32"/>
      <c r="C902" s="22" t="s">
        <v>2269</v>
      </c>
      <c r="D902" s="52" t="s">
        <v>2229</v>
      </c>
      <c r="E902" s="21" t="s">
        <v>2270</v>
      </c>
      <c r="F902" s="21"/>
      <c r="G902" s="22" t="s">
        <v>10</v>
      </c>
      <c r="H902" s="23">
        <v>7491.3</v>
      </c>
      <c r="I902" s="23">
        <v>6870</v>
      </c>
      <c r="J902" s="92">
        <f t="shared" si="18"/>
        <v>0.91706379400104121</v>
      </c>
    </row>
    <row r="903" spans="1:10" s="14" customFormat="1" ht="30">
      <c r="A903" s="32"/>
      <c r="C903" s="22" t="s">
        <v>2271</v>
      </c>
      <c r="D903" s="52" t="s">
        <v>2272</v>
      </c>
      <c r="E903" s="21" t="s">
        <v>2273</v>
      </c>
      <c r="F903" s="21"/>
      <c r="G903" s="22" t="s">
        <v>10</v>
      </c>
      <c r="H903" s="23">
        <v>7491</v>
      </c>
      <c r="I903" s="23">
        <v>7407.52</v>
      </c>
      <c r="J903" s="92">
        <f t="shared" si="18"/>
        <v>0.98885596048591651</v>
      </c>
    </row>
    <row r="904" spans="1:10" s="14" customFormat="1" ht="30">
      <c r="A904" s="32"/>
      <c r="C904" s="22" t="s">
        <v>2274</v>
      </c>
      <c r="D904" s="52" t="s">
        <v>2272</v>
      </c>
      <c r="E904" s="21" t="s">
        <v>2275</v>
      </c>
      <c r="F904" s="21"/>
      <c r="G904" s="22" t="s">
        <v>10</v>
      </c>
      <c r="H904" s="23">
        <v>7500</v>
      </c>
      <c r="I904" s="23">
        <v>3718.29</v>
      </c>
      <c r="J904" s="62">
        <f t="shared" si="18"/>
        <v>0.49577199999999999</v>
      </c>
    </row>
    <row r="905" spans="1:10" s="14" customFormat="1" ht="30">
      <c r="A905" s="32"/>
      <c r="C905" s="22" t="s">
        <v>2276</v>
      </c>
      <c r="D905" s="52" t="s">
        <v>1179</v>
      </c>
      <c r="E905" s="21" t="s">
        <v>2277</v>
      </c>
      <c r="F905" s="21"/>
      <c r="G905" s="22" t="s">
        <v>10</v>
      </c>
      <c r="H905" s="23">
        <v>7495.5</v>
      </c>
      <c r="I905" s="23">
        <v>7075.4</v>
      </c>
      <c r="J905" s="92">
        <f t="shared" si="18"/>
        <v>0.94395303848976042</v>
      </c>
    </row>
    <row r="906" spans="1:10" s="14" customFormat="1" ht="30">
      <c r="A906" s="32"/>
      <c r="C906" s="22" t="s">
        <v>2278</v>
      </c>
      <c r="D906" s="52" t="s">
        <v>2263</v>
      </c>
      <c r="E906" s="21" t="s">
        <v>2279</v>
      </c>
      <c r="F906" s="21"/>
      <c r="G906" s="22" t="s">
        <v>10</v>
      </c>
      <c r="H906" s="23">
        <v>7497.3</v>
      </c>
      <c r="I906" s="23">
        <v>6362.97</v>
      </c>
      <c r="J906" s="92">
        <f t="shared" si="18"/>
        <v>0.84870153255171865</v>
      </c>
    </row>
    <row r="907" spans="1:10" s="14" customFormat="1" ht="19.5" customHeight="1">
      <c r="A907" s="32"/>
      <c r="C907" s="22" t="s">
        <v>2280</v>
      </c>
      <c r="D907" s="52" t="s">
        <v>480</v>
      </c>
      <c r="E907" s="21" t="s">
        <v>2281</v>
      </c>
      <c r="F907" s="21"/>
      <c r="G907" s="22" t="s">
        <v>10</v>
      </c>
      <c r="H907" s="23">
        <v>7436.16</v>
      </c>
      <c r="I907" s="23">
        <v>7436.16</v>
      </c>
      <c r="J907" s="62">
        <f t="shared" si="18"/>
        <v>1</v>
      </c>
    </row>
    <row r="908" spans="1:10" s="14" customFormat="1" ht="45">
      <c r="A908" s="32"/>
      <c r="C908" s="22" t="s">
        <v>2282</v>
      </c>
      <c r="D908" s="52" t="s">
        <v>1257</v>
      </c>
      <c r="E908" s="21" t="s">
        <v>2283</v>
      </c>
      <c r="F908" s="21"/>
      <c r="G908" s="22" t="s">
        <v>10</v>
      </c>
      <c r="H908" s="23">
        <v>6600</v>
      </c>
      <c r="I908" s="23">
        <v>6600</v>
      </c>
      <c r="J908" s="92">
        <f t="shared" si="18"/>
        <v>1</v>
      </c>
    </row>
    <row r="909" spans="1:10" s="14" customFormat="1" ht="45">
      <c r="A909" s="32"/>
      <c r="C909" s="22" t="s">
        <v>2284</v>
      </c>
      <c r="D909" s="52" t="s">
        <v>2285</v>
      </c>
      <c r="E909" s="21" t="s">
        <v>2286</v>
      </c>
      <c r="F909" s="21"/>
      <c r="G909" s="22" t="s">
        <v>10</v>
      </c>
      <c r="H909" s="23">
        <v>322.05</v>
      </c>
      <c r="I909" s="23">
        <v>235.12</v>
      </c>
      <c r="J909" s="92">
        <f t="shared" si="18"/>
        <v>0.7300729700357087</v>
      </c>
    </row>
    <row r="910" spans="1:10" s="14" customFormat="1" ht="30">
      <c r="A910" s="32"/>
      <c r="C910" s="22" t="s">
        <v>2287</v>
      </c>
      <c r="D910" s="52" t="s">
        <v>2288</v>
      </c>
      <c r="E910" s="21" t="s">
        <v>2289</v>
      </c>
      <c r="F910" s="21"/>
      <c r="G910" s="22" t="s">
        <v>10</v>
      </c>
      <c r="H910" s="23">
        <v>7466.25</v>
      </c>
      <c r="I910" s="23">
        <v>7466.25</v>
      </c>
      <c r="J910" s="62">
        <f t="shared" si="18"/>
        <v>1</v>
      </c>
    </row>
    <row r="911" spans="1:10" s="14" customFormat="1" ht="30">
      <c r="A911" s="32"/>
      <c r="C911" s="22" t="s">
        <v>2290</v>
      </c>
      <c r="D911" s="52" t="s">
        <v>2291</v>
      </c>
      <c r="E911" s="21" t="s">
        <v>2292</v>
      </c>
      <c r="F911" s="21"/>
      <c r="G911" s="22" t="s">
        <v>10</v>
      </c>
      <c r="H911" s="23">
        <v>7450.5</v>
      </c>
      <c r="I911" s="23">
        <v>7450.5</v>
      </c>
      <c r="J911" s="92">
        <f t="shared" si="18"/>
        <v>1</v>
      </c>
    </row>
    <row r="912" spans="1:10" s="14" customFormat="1">
      <c r="A912" s="32"/>
      <c r="C912" s="22" t="s">
        <v>2293</v>
      </c>
      <c r="D912" s="52" t="s">
        <v>46</v>
      </c>
      <c r="E912" s="21" t="s">
        <v>47</v>
      </c>
      <c r="F912" s="21"/>
      <c r="G912" s="22" t="s">
        <v>10</v>
      </c>
      <c r="H912" s="23">
        <v>6965.19</v>
      </c>
      <c r="I912" s="23">
        <v>0</v>
      </c>
      <c r="J912" s="92">
        <f t="shared" si="18"/>
        <v>0</v>
      </c>
    </row>
    <row r="913" spans="1:10" ht="36" customHeight="1">
      <c r="A913" s="25" t="s">
        <v>49</v>
      </c>
      <c r="B913" s="14"/>
      <c r="C913" s="93">
        <v>26</v>
      </c>
      <c r="D913" s="94" t="s">
        <v>2294</v>
      </c>
      <c r="E913" s="27">
        <v>926</v>
      </c>
      <c r="F913" s="27">
        <v>92605</v>
      </c>
      <c r="G913" s="15" t="s">
        <v>49</v>
      </c>
      <c r="H913" s="28">
        <f>SUM(H914:H916)</f>
        <v>170661</v>
      </c>
      <c r="I913" s="28">
        <f>SUM(I914:I916)</f>
        <v>163240</v>
      </c>
      <c r="J913" s="18">
        <f>IF(H913=0,0,I913/H913)</f>
        <v>0.95651613432477245</v>
      </c>
    </row>
    <row r="914" spans="1:10" ht="36" customHeight="1">
      <c r="A914" s="13" t="s">
        <v>10</v>
      </c>
      <c r="B914" s="14"/>
      <c r="C914" s="95"/>
      <c r="D914" s="96"/>
      <c r="E914" s="27"/>
      <c r="F914" s="27"/>
      <c r="G914" s="15" t="s">
        <v>10</v>
      </c>
      <c r="H914" s="28">
        <f>+H918</f>
        <v>20480</v>
      </c>
      <c r="I914" s="28">
        <f t="shared" ref="H914:J916" si="19">+I918</f>
        <v>19588.8</v>
      </c>
      <c r="J914" s="18">
        <f>IF(H914=0,0,I914/H914)</f>
        <v>0.95648437499999994</v>
      </c>
    </row>
    <row r="915" spans="1:10" ht="36" customHeight="1">
      <c r="A915" s="13" t="s">
        <v>50</v>
      </c>
      <c r="B915" s="29"/>
      <c r="C915" s="95"/>
      <c r="D915" s="96"/>
      <c r="E915" s="27"/>
      <c r="F915" s="27"/>
      <c r="G915" s="15" t="s">
        <v>50</v>
      </c>
      <c r="H915" s="28">
        <f>+H919</f>
        <v>145061</v>
      </c>
      <c r="I915" s="28">
        <f t="shared" si="19"/>
        <v>138754</v>
      </c>
      <c r="J915" s="18">
        <f>IF(H915=0,0,I915/H915)</f>
        <v>0.95652173913043481</v>
      </c>
    </row>
    <row r="916" spans="1:10" ht="36" customHeight="1">
      <c r="A916" s="13" t="s">
        <v>2295</v>
      </c>
      <c r="B916" s="29"/>
      <c r="C916" s="97"/>
      <c r="D916" s="98"/>
      <c r="E916" s="27"/>
      <c r="F916" s="27"/>
      <c r="G916" s="15" t="s">
        <v>2295</v>
      </c>
      <c r="H916" s="28">
        <f t="shared" si="19"/>
        <v>5120</v>
      </c>
      <c r="I916" s="28">
        <f t="shared" si="19"/>
        <v>4897.2</v>
      </c>
      <c r="J916" s="18">
        <f>IF(H916=0,0,I916/H916)</f>
        <v>0.95648437499999994</v>
      </c>
    </row>
    <row r="917" spans="1:10" s="14" customFormat="1" ht="15.75">
      <c r="A917" s="99"/>
      <c r="B917" s="29"/>
      <c r="C917" s="33" t="s">
        <v>2296</v>
      </c>
      <c r="D917" s="100" t="s">
        <v>2297</v>
      </c>
      <c r="E917" s="35"/>
      <c r="F917" s="36"/>
      <c r="G917" s="37" t="s">
        <v>49</v>
      </c>
      <c r="H917" s="38">
        <f>SUM(H919:H919)</f>
        <v>145061</v>
      </c>
      <c r="I917" s="38">
        <f>SUM(I919:I919)</f>
        <v>138754</v>
      </c>
      <c r="J917" s="39">
        <f>IF(H917=0,0,I917/H917)</f>
        <v>0.95652173913043481</v>
      </c>
    </row>
    <row r="918" spans="1:10" s="14" customFormat="1" ht="15.75">
      <c r="A918" s="99"/>
      <c r="B918" s="29"/>
      <c r="C918" s="40"/>
      <c r="D918" s="101"/>
      <c r="E918" s="42"/>
      <c r="F918" s="43"/>
      <c r="G918" s="22" t="s">
        <v>10</v>
      </c>
      <c r="H918" s="73">
        <v>20480</v>
      </c>
      <c r="I918" s="73">
        <v>19588.8</v>
      </c>
      <c r="J918" s="45">
        <f t="shared" ref="J918:J924" si="20">IF(H918=0,0,I918/H918)</f>
        <v>0.95648437499999994</v>
      </c>
    </row>
    <row r="919" spans="1:10" s="14" customFormat="1" ht="15.75">
      <c r="A919" s="99"/>
      <c r="B919" s="29"/>
      <c r="C919" s="40"/>
      <c r="D919" s="101"/>
      <c r="E919" s="42"/>
      <c r="F919" s="43"/>
      <c r="G919" s="22" t="s">
        <v>50</v>
      </c>
      <c r="H919" s="44">
        <v>145061</v>
      </c>
      <c r="I919" s="44">
        <v>138754</v>
      </c>
      <c r="J919" s="45">
        <f t="shared" si="20"/>
        <v>0.95652173913043481</v>
      </c>
    </row>
    <row r="920" spans="1:10" s="14" customFormat="1" ht="25.5">
      <c r="A920" s="99"/>
      <c r="B920" s="29"/>
      <c r="C920" s="46"/>
      <c r="D920" s="102"/>
      <c r="E920" s="48"/>
      <c r="F920" s="49"/>
      <c r="G920" s="22" t="s">
        <v>2295</v>
      </c>
      <c r="H920" s="83">
        <v>5120</v>
      </c>
      <c r="I920" s="83">
        <v>4897.2</v>
      </c>
      <c r="J920" s="45">
        <f t="shared" si="20"/>
        <v>0.95648437499999994</v>
      </c>
    </row>
    <row r="921" spans="1:10" ht="36" customHeight="1">
      <c r="C921" s="103"/>
      <c r="D921" s="104" t="s">
        <v>2298</v>
      </c>
      <c r="E921" s="104"/>
      <c r="F921" s="104"/>
      <c r="G921" s="105" t="s">
        <v>2298</v>
      </c>
      <c r="H921" s="106">
        <f>SUM(H922:H924)</f>
        <v>44110122</v>
      </c>
      <c r="I921" s="106">
        <f>SUM(I922:I924)</f>
        <v>38226729.497000001</v>
      </c>
      <c r="J921" s="107">
        <f t="shared" si="20"/>
        <v>0.86662035296569806</v>
      </c>
    </row>
    <row r="922" spans="1:10" ht="36" customHeight="1">
      <c r="A922" s="105" t="s">
        <v>10</v>
      </c>
      <c r="C922" s="108"/>
      <c r="D922" s="109"/>
      <c r="E922" s="109"/>
      <c r="F922" s="109"/>
      <c r="G922" s="105" t="s">
        <v>10</v>
      </c>
      <c r="H922" s="106">
        <f>SUMIF($A$8:$A$916,$A922,$H$8:$H$920)</f>
        <v>42043949</v>
      </c>
      <c r="I922" s="106">
        <f>SUMIF($A$8:$A$916,$A922,$I$8:$I$920)</f>
        <v>36413568.647</v>
      </c>
      <c r="J922" s="107">
        <f t="shared" si="20"/>
        <v>0.86608345583808033</v>
      </c>
    </row>
    <row r="923" spans="1:10" ht="36" customHeight="1">
      <c r="A923" s="105" t="s">
        <v>50</v>
      </c>
      <c r="C923" s="108"/>
      <c r="D923" s="109"/>
      <c r="E923" s="109"/>
      <c r="F923" s="109"/>
      <c r="G923" s="105" t="s">
        <v>50</v>
      </c>
      <c r="H923" s="106">
        <f>SUMIF($A$8:$A$916,$A923,$H$8:$H$920)</f>
        <v>2061053</v>
      </c>
      <c r="I923" s="106">
        <f>SUMIF($A$8:$A$916,$A923,$I$8:$I$920)</f>
        <v>1808263.6500000001</v>
      </c>
      <c r="J923" s="107">
        <f t="shared" si="20"/>
        <v>0.87734941799167709</v>
      </c>
    </row>
    <row r="924" spans="1:10" ht="36" customHeight="1">
      <c r="A924" s="105" t="s">
        <v>2295</v>
      </c>
      <c r="C924" s="110"/>
      <c r="D924" s="111"/>
      <c r="E924" s="111"/>
      <c r="F924" s="111"/>
      <c r="G924" s="105" t="s">
        <v>2295</v>
      </c>
      <c r="H924" s="106">
        <f>SUMIF($A$8:$A$916,$A924,$H$8:$H$920)</f>
        <v>5120</v>
      </c>
      <c r="I924" s="106">
        <f>SUMIF($A$8:$A$916,$A924,$I$8:$I$920)</f>
        <v>4897.2</v>
      </c>
      <c r="J924" s="107">
        <f t="shared" si="20"/>
        <v>0.95648437499999994</v>
      </c>
    </row>
    <row r="927" spans="1:10">
      <c r="H927" s="6"/>
    </row>
    <row r="928" spans="1:10" ht="15.75" customHeight="1">
      <c r="G928" s="112"/>
      <c r="H928" s="113"/>
      <c r="I928" s="113"/>
    </row>
    <row r="929" spans="4:10">
      <c r="G929" s="112"/>
      <c r="H929" s="113"/>
      <c r="I929" s="113"/>
    </row>
    <row r="930" spans="4:10">
      <c r="G930" s="112"/>
      <c r="H930" s="113"/>
      <c r="I930" s="113"/>
    </row>
    <row r="931" spans="4:10" ht="15.75" customHeight="1">
      <c r="G931" s="112"/>
      <c r="I931" s="113"/>
    </row>
    <row r="932" spans="4:10">
      <c r="G932" s="112"/>
      <c r="H932" s="113"/>
      <c r="I932" s="114"/>
      <c r="J932" s="115"/>
    </row>
    <row r="933" spans="4:10">
      <c r="G933" s="112"/>
      <c r="H933" s="113"/>
      <c r="I933" s="114"/>
      <c r="J933" s="115"/>
    </row>
    <row r="934" spans="4:10" ht="15" customHeight="1">
      <c r="G934" s="116" t="s">
        <v>2299</v>
      </c>
      <c r="H934" s="117" t="s">
        <v>8</v>
      </c>
      <c r="I934" s="118"/>
      <c r="J934" s="115"/>
    </row>
    <row r="935" spans="4:10">
      <c r="D935" s="6"/>
      <c r="G935" s="2"/>
      <c r="I935" s="119"/>
      <c r="J935" s="115"/>
    </row>
    <row r="936" spans="4:10" ht="15.75">
      <c r="D936" s="6"/>
      <c r="E936" s="120"/>
      <c r="F936" s="121" t="s">
        <v>49</v>
      </c>
      <c r="G936" s="122">
        <f>SUM(G938:G1023)</f>
        <v>44110122</v>
      </c>
      <c r="H936" s="123">
        <f>SUM(H938:H1023)</f>
        <v>38226729.496999994</v>
      </c>
      <c r="I936" s="124"/>
      <c r="J936" s="125"/>
    </row>
    <row r="937" spans="4:10" ht="15" customHeight="1">
      <c r="D937" s="6"/>
      <c r="E937" s="120"/>
      <c r="F937" s="120"/>
      <c r="G937" s="126"/>
      <c r="H937" s="127"/>
      <c r="I937" s="114"/>
      <c r="J937" s="128"/>
    </row>
    <row r="938" spans="4:10">
      <c r="D938" s="6"/>
      <c r="E938" s="120">
        <v>15011</v>
      </c>
      <c r="F938" s="129" t="str">
        <f>CONCATENATE(E938,$F$936)</f>
        <v>15011razem</v>
      </c>
      <c r="G938" s="126">
        <f t="shared" ref="G938:G1001" si="21">SUMIF($F$8:$F$920,$E938,$H$8:$H$920)</f>
        <v>6513481</v>
      </c>
      <c r="H938" s="127">
        <f t="shared" ref="H938:H1001" si="22">SUMIF($F$8:$F$920,$E938,$I$8:$I$920)</f>
        <v>5248397.84</v>
      </c>
      <c r="I938" s="114"/>
      <c r="J938" s="128"/>
    </row>
    <row r="939" spans="4:10">
      <c r="D939" s="6"/>
      <c r="E939" s="120">
        <v>15013</v>
      </c>
      <c r="F939" s="120" t="str">
        <f t="shared" ref="F939:F1002" si="23">CONCATENATE(E939,$F$936)</f>
        <v>15013razem</v>
      </c>
      <c r="G939" s="126">
        <f t="shared" si="21"/>
        <v>14373058.000000002</v>
      </c>
      <c r="H939" s="127">
        <f t="shared" si="22"/>
        <v>12640232.463</v>
      </c>
      <c r="I939" s="114"/>
      <c r="J939" s="128"/>
    </row>
    <row r="940" spans="4:10">
      <c r="D940" s="6"/>
      <c r="E940" s="120">
        <v>55095</v>
      </c>
      <c r="F940" s="120" t="str">
        <f t="shared" si="23"/>
        <v>55095razem</v>
      </c>
      <c r="G940" s="126">
        <f t="shared" si="21"/>
        <v>1210</v>
      </c>
      <c r="H940" s="127">
        <f t="shared" si="22"/>
        <v>499.66</v>
      </c>
      <c r="I940" s="114"/>
      <c r="J940" s="128"/>
    </row>
    <row r="941" spans="4:10">
      <c r="D941" s="6"/>
      <c r="E941" s="120">
        <v>60004</v>
      </c>
      <c r="F941" s="120" t="str">
        <f>CONCATENATE(E941,$F$936)</f>
        <v>60004razem</v>
      </c>
      <c r="G941" s="126">
        <f t="shared" si="21"/>
        <v>0</v>
      </c>
      <c r="H941" s="127">
        <f t="shared" si="22"/>
        <v>0</v>
      </c>
      <c r="I941" s="114"/>
      <c r="J941" s="128"/>
    </row>
    <row r="942" spans="4:10">
      <c r="D942" s="6"/>
      <c r="E942" s="120">
        <v>60013</v>
      </c>
      <c r="F942" s="120" t="str">
        <f t="shared" si="23"/>
        <v>60013razem</v>
      </c>
      <c r="G942" s="126">
        <f t="shared" si="21"/>
        <v>0</v>
      </c>
      <c r="H942" s="127">
        <f t="shared" si="22"/>
        <v>0</v>
      </c>
      <c r="I942" s="114"/>
      <c r="J942" s="128"/>
    </row>
    <row r="943" spans="4:10">
      <c r="D943" s="6"/>
      <c r="E943" s="120">
        <v>60014</v>
      </c>
      <c r="F943" s="120" t="str">
        <f t="shared" si="23"/>
        <v>60014razem</v>
      </c>
      <c r="G943" s="126">
        <f t="shared" si="21"/>
        <v>0</v>
      </c>
      <c r="H943" s="127">
        <f t="shared" si="22"/>
        <v>0</v>
      </c>
      <c r="I943" s="114"/>
      <c r="J943" s="128"/>
    </row>
    <row r="944" spans="4:10">
      <c r="D944" s="6"/>
      <c r="E944" s="120">
        <v>60015</v>
      </c>
      <c r="F944" s="120" t="str">
        <f t="shared" si="23"/>
        <v>60015razem</v>
      </c>
      <c r="G944" s="126">
        <f t="shared" si="21"/>
        <v>0</v>
      </c>
      <c r="H944" s="127">
        <f t="shared" si="22"/>
        <v>0</v>
      </c>
      <c r="I944" s="114"/>
      <c r="J944" s="128"/>
    </row>
    <row r="945" spans="4:10">
      <c r="D945" s="6"/>
      <c r="E945" s="120">
        <v>60016</v>
      </c>
      <c r="F945" s="120" t="str">
        <f t="shared" si="23"/>
        <v>60016razem</v>
      </c>
      <c r="G945" s="126">
        <f t="shared" si="21"/>
        <v>0</v>
      </c>
      <c r="H945" s="127">
        <f t="shared" si="22"/>
        <v>0</v>
      </c>
      <c r="I945" s="114"/>
      <c r="J945" s="128"/>
    </row>
    <row r="946" spans="4:10">
      <c r="D946" s="6"/>
      <c r="E946" s="120">
        <v>60052</v>
      </c>
      <c r="F946" s="120" t="str">
        <f t="shared" si="23"/>
        <v>60052razem</v>
      </c>
      <c r="G946" s="126">
        <f t="shared" si="21"/>
        <v>0</v>
      </c>
      <c r="H946" s="127">
        <f t="shared" si="22"/>
        <v>0</v>
      </c>
      <c r="I946" s="114"/>
      <c r="J946" s="128"/>
    </row>
    <row r="947" spans="4:10">
      <c r="D947" s="6"/>
      <c r="E947" s="120">
        <v>60053</v>
      </c>
      <c r="F947" s="120" t="str">
        <f t="shared" si="23"/>
        <v>60053razem</v>
      </c>
      <c r="G947" s="126">
        <f t="shared" si="21"/>
        <v>0</v>
      </c>
      <c r="H947" s="127">
        <f t="shared" si="22"/>
        <v>0</v>
      </c>
      <c r="I947" s="114"/>
      <c r="J947" s="128"/>
    </row>
    <row r="948" spans="4:10">
      <c r="D948" s="6"/>
      <c r="E948" s="120">
        <v>60095</v>
      </c>
      <c r="F948" s="120" t="str">
        <f t="shared" si="23"/>
        <v>60095razem</v>
      </c>
      <c r="G948" s="126">
        <f t="shared" si="21"/>
        <v>4535</v>
      </c>
      <c r="H948" s="127">
        <f t="shared" si="22"/>
        <v>2180.37</v>
      </c>
      <c r="I948" s="114"/>
      <c r="J948" s="128"/>
    </row>
    <row r="949" spans="4:10">
      <c r="D949" s="6"/>
      <c r="E949" s="120">
        <v>63001</v>
      </c>
      <c r="F949" s="120" t="str">
        <f t="shared" si="23"/>
        <v>63001razem</v>
      </c>
      <c r="G949" s="126">
        <f t="shared" si="21"/>
        <v>0</v>
      </c>
      <c r="H949" s="127">
        <f t="shared" si="22"/>
        <v>0</v>
      </c>
      <c r="I949" s="114"/>
      <c r="J949" s="128"/>
    </row>
    <row r="950" spans="4:10">
      <c r="D950" s="6"/>
      <c r="E950" s="120">
        <v>63003</v>
      </c>
      <c r="F950" s="120" t="str">
        <f t="shared" si="23"/>
        <v>63003razem</v>
      </c>
      <c r="G950" s="126">
        <f t="shared" si="21"/>
        <v>5139</v>
      </c>
      <c r="H950" s="127">
        <f t="shared" si="22"/>
        <v>0</v>
      </c>
      <c r="I950" s="114"/>
      <c r="J950" s="128"/>
    </row>
    <row r="951" spans="4:10">
      <c r="D951" s="6"/>
      <c r="E951" s="120">
        <v>63095</v>
      </c>
      <c r="F951" s="120" t="str">
        <f t="shared" si="23"/>
        <v>63095razem</v>
      </c>
      <c r="G951" s="126">
        <f t="shared" si="21"/>
        <v>0</v>
      </c>
      <c r="H951" s="127">
        <f t="shared" si="22"/>
        <v>0</v>
      </c>
      <c r="I951" s="114"/>
      <c r="J951" s="128"/>
    </row>
    <row r="952" spans="4:10">
      <c r="D952" s="6"/>
      <c r="E952" s="120">
        <v>70001</v>
      </c>
      <c r="F952" s="120" t="str">
        <f t="shared" si="23"/>
        <v>70001razem</v>
      </c>
      <c r="G952" s="126">
        <f t="shared" si="21"/>
        <v>0</v>
      </c>
      <c r="H952" s="127">
        <f t="shared" si="22"/>
        <v>0</v>
      </c>
      <c r="I952" s="114"/>
      <c r="J952" s="128"/>
    </row>
    <row r="953" spans="4:10">
      <c r="D953" s="6"/>
      <c r="E953" s="120">
        <v>70004</v>
      </c>
      <c r="F953" s="120" t="str">
        <f t="shared" si="23"/>
        <v>70004razem</v>
      </c>
      <c r="G953" s="126">
        <f t="shared" si="21"/>
        <v>0</v>
      </c>
      <c r="H953" s="127">
        <f t="shared" si="22"/>
        <v>0</v>
      </c>
      <c r="I953" s="114"/>
      <c r="J953" s="128"/>
    </row>
    <row r="954" spans="4:10">
      <c r="D954" s="6"/>
      <c r="E954" s="120">
        <v>70005</v>
      </c>
      <c r="F954" s="120" t="str">
        <f t="shared" si="23"/>
        <v>70005razem</v>
      </c>
      <c r="G954" s="126">
        <f t="shared" si="21"/>
        <v>0</v>
      </c>
      <c r="H954" s="127">
        <f t="shared" si="22"/>
        <v>0</v>
      </c>
      <c r="I954" s="114"/>
      <c r="J954" s="128"/>
    </row>
    <row r="955" spans="4:10">
      <c r="D955" s="6"/>
      <c r="E955" s="120">
        <v>70021</v>
      </c>
      <c r="F955" s="120" t="str">
        <f t="shared" si="23"/>
        <v>70021razem</v>
      </c>
      <c r="G955" s="126">
        <f t="shared" si="21"/>
        <v>0</v>
      </c>
      <c r="H955" s="127">
        <f t="shared" si="22"/>
        <v>0</v>
      </c>
      <c r="I955" s="114"/>
      <c r="J955" s="128"/>
    </row>
    <row r="956" spans="4:10">
      <c r="D956" s="6"/>
      <c r="E956" s="120">
        <v>70095</v>
      </c>
      <c r="F956" s="120" t="str">
        <f t="shared" si="23"/>
        <v>70095razem</v>
      </c>
      <c r="G956" s="126">
        <f t="shared" si="21"/>
        <v>0</v>
      </c>
      <c r="H956" s="127">
        <f t="shared" si="22"/>
        <v>0</v>
      </c>
      <c r="I956" s="114"/>
      <c r="J956" s="128"/>
    </row>
    <row r="957" spans="4:10">
      <c r="D957" s="6"/>
      <c r="E957" s="120">
        <v>71013</v>
      </c>
      <c r="F957" s="120" t="str">
        <f t="shared" si="23"/>
        <v>71013razem</v>
      </c>
      <c r="G957" s="126">
        <f t="shared" si="21"/>
        <v>0</v>
      </c>
      <c r="H957" s="127">
        <f t="shared" si="22"/>
        <v>0</v>
      </c>
      <c r="I957" s="114"/>
      <c r="J957" s="128"/>
    </row>
    <row r="958" spans="4:10">
      <c r="D958" s="6"/>
      <c r="E958" s="120">
        <v>71014</v>
      </c>
      <c r="F958" s="120" t="str">
        <f t="shared" si="23"/>
        <v>71014razem</v>
      </c>
      <c r="G958" s="126">
        <f t="shared" si="21"/>
        <v>0</v>
      </c>
      <c r="H958" s="127">
        <f t="shared" si="22"/>
        <v>0</v>
      </c>
      <c r="I958" s="114"/>
      <c r="J958" s="128"/>
    </row>
    <row r="959" spans="4:10">
      <c r="D959" s="6"/>
      <c r="E959" s="120">
        <v>71020</v>
      </c>
      <c r="F959" s="120" t="str">
        <f t="shared" si="23"/>
        <v>71020razem</v>
      </c>
      <c r="G959" s="126">
        <f t="shared" si="21"/>
        <v>0</v>
      </c>
      <c r="H959" s="127">
        <f t="shared" si="22"/>
        <v>0</v>
      </c>
      <c r="I959" s="114"/>
      <c r="J959" s="128"/>
    </row>
    <row r="960" spans="4:10">
      <c r="D960" s="6"/>
      <c r="E960" s="120">
        <v>71095</v>
      </c>
      <c r="F960" s="120" t="str">
        <f t="shared" si="23"/>
        <v>71095razem</v>
      </c>
      <c r="G960" s="126">
        <f t="shared" si="21"/>
        <v>0</v>
      </c>
      <c r="H960" s="127">
        <f t="shared" si="22"/>
        <v>0</v>
      </c>
      <c r="I960" s="114"/>
      <c r="J960" s="128"/>
    </row>
    <row r="961" spans="4:10">
      <c r="D961" s="6"/>
      <c r="E961" s="120">
        <v>73001</v>
      </c>
      <c r="F961" s="120" t="str">
        <f t="shared" si="23"/>
        <v>73001razem</v>
      </c>
      <c r="G961" s="126">
        <f t="shared" si="21"/>
        <v>0</v>
      </c>
      <c r="H961" s="127">
        <f t="shared" si="22"/>
        <v>0</v>
      </c>
      <c r="I961" s="114"/>
      <c r="J961" s="128"/>
    </row>
    <row r="962" spans="4:10">
      <c r="D962" s="6"/>
      <c r="E962" s="120">
        <v>73002</v>
      </c>
      <c r="F962" s="120" t="str">
        <f t="shared" si="23"/>
        <v>73002razem</v>
      </c>
      <c r="G962" s="126">
        <f t="shared" si="21"/>
        <v>0</v>
      </c>
      <c r="H962" s="127">
        <f t="shared" si="22"/>
        <v>0</v>
      </c>
      <c r="I962" s="114"/>
      <c r="J962" s="128"/>
    </row>
    <row r="963" spans="4:10">
      <c r="D963" s="6"/>
      <c r="E963" s="120">
        <v>73095</v>
      </c>
      <c r="F963" s="120" t="str">
        <f t="shared" si="23"/>
        <v>73095razem</v>
      </c>
      <c r="G963" s="126">
        <f t="shared" si="21"/>
        <v>988706</v>
      </c>
      <c r="H963" s="127">
        <f t="shared" si="22"/>
        <v>924228.66</v>
      </c>
      <c r="I963" s="114"/>
      <c r="J963" s="128"/>
    </row>
    <row r="964" spans="4:10">
      <c r="D964" s="6"/>
      <c r="E964" s="120">
        <v>75018</v>
      </c>
      <c r="F964" s="120" t="str">
        <f t="shared" si="23"/>
        <v>75018razem</v>
      </c>
      <c r="G964" s="126">
        <f t="shared" si="21"/>
        <v>3728928</v>
      </c>
      <c r="H964" s="127">
        <f t="shared" si="22"/>
        <v>3357017.33</v>
      </c>
      <c r="I964" s="114"/>
      <c r="J964" s="128"/>
    </row>
    <row r="965" spans="4:10">
      <c r="D965" s="6"/>
      <c r="E965" s="120">
        <v>75095</v>
      </c>
      <c r="F965" s="120" t="str">
        <f t="shared" si="23"/>
        <v>75095razem</v>
      </c>
      <c r="G965" s="126">
        <f t="shared" si="21"/>
        <v>0</v>
      </c>
      <c r="H965" s="127">
        <f t="shared" si="22"/>
        <v>0</v>
      </c>
      <c r="I965" s="114"/>
      <c r="J965" s="128"/>
    </row>
    <row r="966" spans="4:10">
      <c r="D966" s="6"/>
      <c r="E966" s="120">
        <v>80101</v>
      </c>
      <c r="F966" s="120" t="str">
        <f t="shared" si="23"/>
        <v>80101razem</v>
      </c>
      <c r="G966" s="126">
        <f t="shared" si="21"/>
        <v>0</v>
      </c>
      <c r="H966" s="127">
        <f t="shared" si="22"/>
        <v>0</v>
      </c>
      <c r="I966" s="114"/>
      <c r="J966" s="128"/>
    </row>
    <row r="967" spans="4:10">
      <c r="D967" s="6"/>
      <c r="E967" s="120">
        <v>80102</v>
      </c>
      <c r="F967" s="120" t="str">
        <f t="shared" si="23"/>
        <v>80102razem</v>
      </c>
      <c r="G967" s="126">
        <f t="shared" si="21"/>
        <v>0</v>
      </c>
      <c r="H967" s="127">
        <f t="shared" si="22"/>
        <v>0</v>
      </c>
      <c r="I967" s="114"/>
      <c r="J967" s="128"/>
    </row>
    <row r="968" spans="4:10">
      <c r="D968" s="6"/>
      <c r="E968" s="120">
        <v>80104</v>
      </c>
      <c r="F968" s="120" t="str">
        <f t="shared" si="23"/>
        <v>80104razem</v>
      </c>
      <c r="G968" s="126">
        <f t="shared" si="21"/>
        <v>1139842</v>
      </c>
      <c r="H968" s="127">
        <f t="shared" si="22"/>
        <v>982343.92000000016</v>
      </c>
      <c r="I968" s="114"/>
      <c r="J968" s="128"/>
    </row>
    <row r="969" spans="4:10">
      <c r="D969" s="6"/>
      <c r="E969" s="120">
        <v>80105</v>
      </c>
      <c r="F969" s="120" t="str">
        <f t="shared" si="23"/>
        <v>80105razem</v>
      </c>
      <c r="G969" s="126">
        <f t="shared" si="21"/>
        <v>0</v>
      </c>
      <c r="H969" s="127">
        <f t="shared" si="22"/>
        <v>0</v>
      </c>
      <c r="I969" s="114"/>
      <c r="J969" s="128"/>
    </row>
    <row r="970" spans="4:10">
      <c r="D970" s="6"/>
      <c r="E970" s="120">
        <v>80110</v>
      </c>
      <c r="F970" s="120" t="str">
        <f t="shared" si="23"/>
        <v>80110razem</v>
      </c>
      <c r="G970" s="126">
        <f t="shared" si="21"/>
        <v>0</v>
      </c>
      <c r="H970" s="127">
        <f t="shared" si="22"/>
        <v>0</v>
      </c>
      <c r="I970" s="114"/>
      <c r="J970" s="128"/>
    </row>
    <row r="971" spans="4:10">
      <c r="D971" s="6"/>
      <c r="E971" s="120">
        <v>80111</v>
      </c>
      <c r="F971" s="120" t="str">
        <f t="shared" si="23"/>
        <v>80111razem</v>
      </c>
      <c r="G971" s="126">
        <f t="shared" si="21"/>
        <v>0</v>
      </c>
      <c r="H971" s="127">
        <f t="shared" si="22"/>
        <v>0</v>
      </c>
      <c r="I971" s="114"/>
      <c r="J971" s="128"/>
    </row>
    <row r="972" spans="4:10">
      <c r="D972" s="6"/>
      <c r="E972" s="120">
        <v>80120</v>
      </c>
      <c r="F972" s="120" t="str">
        <f t="shared" si="23"/>
        <v>80120razem</v>
      </c>
      <c r="G972" s="126">
        <f t="shared" si="21"/>
        <v>0</v>
      </c>
      <c r="H972" s="127">
        <f t="shared" si="22"/>
        <v>0</v>
      </c>
      <c r="I972" s="114"/>
      <c r="J972" s="128"/>
    </row>
    <row r="973" spans="4:10">
      <c r="D973" s="6"/>
      <c r="E973" s="120">
        <v>80121</v>
      </c>
      <c r="F973" s="120" t="str">
        <f t="shared" si="23"/>
        <v>80121razem</v>
      </c>
      <c r="G973" s="126">
        <f t="shared" si="21"/>
        <v>0</v>
      </c>
      <c r="H973" s="127">
        <f t="shared" si="22"/>
        <v>0</v>
      </c>
      <c r="I973" s="114"/>
      <c r="J973" s="128"/>
    </row>
    <row r="974" spans="4:10">
      <c r="D974" s="6"/>
      <c r="E974" s="120">
        <v>80123</v>
      </c>
      <c r="F974" s="120" t="str">
        <f t="shared" si="23"/>
        <v>80123razem</v>
      </c>
      <c r="G974" s="126">
        <f t="shared" si="21"/>
        <v>0</v>
      </c>
      <c r="H974" s="127">
        <f t="shared" si="22"/>
        <v>0</v>
      </c>
      <c r="I974" s="114"/>
      <c r="J974" s="128"/>
    </row>
    <row r="975" spans="4:10">
      <c r="D975" s="6"/>
      <c r="E975" s="120">
        <v>80124</v>
      </c>
      <c r="F975" s="120" t="str">
        <f t="shared" si="23"/>
        <v>80124razem</v>
      </c>
      <c r="G975" s="126">
        <f t="shared" si="21"/>
        <v>0</v>
      </c>
      <c r="H975" s="127">
        <f t="shared" si="22"/>
        <v>0</v>
      </c>
      <c r="I975" s="114"/>
      <c r="J975" s="128"/>
    </row>
    <row r="976" spans="4:10">
      <c r="D976" s="6"/>
      <c r="E976" s="120">
        <v>80130</v>
      </c>
      <c r="F976" s="120" t="str">
        <f t="shared" si="23"/>
        <v>80130razem</v>
      </c>
      <c r="G976" s="126">
        <f t="shared" si="21"/>
        <v>0</v>
      </c>
      <c r="H976" s="127">
        <f t="shared" si="22"/>
        <v>0</v>
      </c>
      <c r="I976" s="114"/>
      <c r="J976" s="128"/>
    </row>
    <row r="977" spans="4:10">
      <c r="D977" s="6"/>
      <c r="E977" s="120">
        <v>80134</v>
      </c>
      <c r="F977" s="120" t="str">
        <f t="shared" si="23"/>
        <v>80134razem</v>
      </c>
      <c r="G977" s="126">
        <f t="shared" si="21"/>
        <v>0</v>
      </c>
      <c r="H977" s="127">
        <f t="shared" si="22"/>
        <v>0</v>
      </c>
      <c r="I977" s="114"/>
      <c r="J977" s="128"/>
    </row>
    <row r="978" spans="4:10">
      <c r="D978" s="6"/>
      <c r="E978" s="120">
        <v>80140</v>
      </c>
      <c r="F978" s="120" t="str">
        <f t="shared" si="23"/>
        <v>80140razem</v>
      </c>
      <c r="G978" s="126">
        <f t="shared" si="21"/>
        <v>868529.00000000012</v>
      </c>
      <c r="H978" s="127">
        <f t="shared" si="22"/>
        <v>743205.17</v>
      </c>
      <c r="I978" s="114"/>
      <c r="J978" s="128"/>
    </row>
    <row r="979" spans="4:10">
      <c r="D979" s="6"/>
      <c r="E979" s="120">
        <v>80146</v>
      </c>
      <c r="F979" s="120" t="str">
        <f t="shared" si="23"/>
        <v>80146razem</v>
      </c>
      <c r="G979" s="126">
        <f t="shared" si="21"/>
        <v>152037</v>
      </c>
      <c r="H979" s="127">
        <f t="shared" si="22"/>
        <v>95505.310000000012</v>
      </c>
      <c r="I979" s="114"/>
      <c r="J979" s="128"/>
    </row>
    <row r="980" spans="4:10">
      <c r="D980" s="6"/>
      <c r="E980" s="120">
        <v>80195</v>
      </c>
      <c r="F980" s="120" t="str">
        <f t="shared" si="23"/>
        <v>80195razem</v>
      </c>
      <c r="G980" s="126">
        <f t="shared" si="21"/>
        <v>1372268</v>
      </c>
      <c r="H980" s="127">
        <f t="shared" si="22"/>
        <v>1283238.0839999998</v>
      </c>
      <c r="I980" s="114"/>
      <c r="J980" s="128"/>
    </row>
    <row r="981" spans="4:10">
      <c r="D981" s="6"/>
      <c r="E981" s="120">
        <v>80306</v>
      </c>
      <c r="F981" s="120" t="str">
        <f t="shared" si="23"/>
        <v>80306razem</v>
      </c>
      <c r="G981" s="126">
        <f t="shared" si="21"/>
        <v>0</v>
      </c>
      <c r="H981" s="127">
        <f t="shared" si="22"/>
        <v>0</v>
      </c>
      <c r="I981" s="114"/>
      <c r="J981" s="128"/>
    </row>
    <row r="982" spans="4:10">
      <c r="D982" s="6"/>
      <c r="E982" s="120">
        <v>80395</v>
      </c>
      <c r="F982" s="120" t="str">
        <f t="shared" si="23"/>
        <v>80395razem</v>
      </c>
      <c r="G982" s="126">
        <f t="shared" si="21"/>
        <v>0</v>
      </c>
      <c r="H982" s="127">
        <f t="shared" si="22"/>
        <v>0</v>
      </c>
      <c r="I982" s="114"/>
      <c r="J982" s="128"/>
    </row>
    <row r="983" spans="4:10">
      <c r="D983" s="6"/>
      <c r="E983" s="120">
        <v>85111</v>
      </c>
      <c r="F983" s="120" t="str">
        <f t="shared" si="23"/>
        <v>85111razem</v>
      </c>
      <c r="G983" s="126">
        <f t="shared" si="21"/>
        <v>1666</v>
      </c>
      <c r="H983" s="127">
        <f t="shared" si="22"/>
        <v>0</v>
      </c>
      <c r="I983" s="114"/>
      <c r="J983" s="128"/>
    </row>
    <row r="984" spans="4:10">
      <c r="D984" s="6"/>
      <c r="E984" s="120">
        <v>85117</v>
      </c>
      <c r="F984" s="120" t="str">
        <f t="shared" si="23"/>
        <v>85117razem</v>
      </c>
      <c r="G984" s="126">
        <f t="shared" si="21"/>
        <v>0</v>
      </c>
      <c r="H984" s="127">
        <f t="shared" si="22"/>
        <v>0</v>
      </c>
      <c r="I984" s="114"/>
      <c r="J984" s="128"/>
    </row>
    <row r="985" spans="4:10">
      <c r="D985" s="6"/>
      <c r="E985" s="120">
        <v>85120</v>
      </c>
      <c r="F985" s="120" t="str">
        <f t="shared" si="23"/>
        <v>85120razem</v>
      </c>
      <c r="G985" s="126">
        <f t="shared" si="21"/>
        <v>0</v>
      </c>
      <c r="H985" s="127">
        <f t="shared" si="22"/>
        <v>0</v>
      </c>
      <c r="I985" s="114"/>
      <c r="J985" s="128"/>
    </row>
    <row r="986" spans="4:10">
      <c r="D986" s="6"/>
      <c r="E986" s="120">
        <v>85121</v>
      </c>
      <c r="F986" s="120" t="str">
        <f t="shared" si="23"/>
        <v>85121razem</v>
      </c>
      <c r="G986" s="126">
        <f t="shared" si="21"/>
        <v>450</v>
      </c>
      <c r="H986" s="127">
        <f t="shared" si="22"/>
        <v>0</v>
      </c>
      <c r="I986" s="114"/>
      <c r="J986" s="128"/>
    </row>
    <row r="987" spans="4:10">
      <c r="D987" s="6"/>
      <c r="E987" s="120">
        <v>85131</v>
      </c>
      <c r="F987" s="120" t="str">
        <f t="shared" si="23"/>
        <v>85131razem</v>
      </c>
      <c r="G987" s="126">
        <f t="shared" si="21"/>
        <v>0</v>
      </c>
      <c r="H987" s="127">
        <f t="shared" si="22"/>
        <v>0</v>
      </c>
      <c r="I987" s="114"/>
      <c r="J987" s="128"/>
    </row>
    <row r="988" spans="4:10">
      <c r="D988" s="6"/>
      <c r="E988" s="120">
        <v>85143</v>
      </c>
      <c r="F988" s="120" t="str">
        <f t="shared" si="23"/>
        <v>85143razem</v>
      </c>
      <c r="G988" s="126">
        <f t="shared" si="21"/>
        <v>0</v>
      </c>
      <c r="H988" s="127">
        <f t="shared" si="22"/>
        <v>0</v>
      </c>
      <c r="I988" s="114"/>
      <c r="J988" s="128"/>
    </row>
    <row r="989" spans="4:10">
      <c r="D989" s="6"/>
      <c r="E989" s="120">
        <v>85195</v>
      </c>
      <c r="F989" s="120" t="str">
        <f t="shared" si="23"/>
        <v>85195razem</v>
      </c>
      <c r="G989" s="126">
        <f t="shared" si="21"/>
        <v>0</v>
      </c>
      <c r="H989" s="127">
        <f t="shared" si="22"/>
        <v>0</v>
      </c>
      <c r="I989" s="114"/>
      <c r="J989" s="128"/>
    </row>
    <row r="990" spans="4:10">
      <c r="D990" s="6"/>
      <c r="E990" s="120">
        <v>85202</v>
      </c>
      <c r="F990" s="120" t="str">
        <f t="shared" si="23"/>
        <v>85202razem</v>
      </c>
      <c r="G990" s="126">
        <f t="shared" si="21"/>
        <v>0</v>
      </c>
      <c r="H990" s="127">
        <f t="shared" si="22"/>
        <v>0</v>
      </c>
      <c r="I990" s="114"/>
      <c r="J990" s="128"/>
    </row>
    <row r="991" spans="4:10">
      <c r="D991" s="6"/>
      <c r="E991" s="120">
        <v>85218</v>
      </c>
      <c r="F991" s="120" t="str">
        <f t="shared" si="23"/>
        <v>85218razem</v>
      </c>
      <c r="G991" s="126">
        <f t="shared" si="21"/>
        <v>0</v>
      </c>
      <c r="H991" s="127">
        <f t="shared" si="22"/>
        <v>0</v>
      </c>
      <c r="I991" s="114"/>
      <c r="J991" s="128"/>
    </row>
    <row r="992" spans="4:10">
      <c r="D992" s="6"/>
      <c r="E992" s="120">
        <v>85219</v>
      </c>
      <c r="F992" s="120" t="str">
        <f t="shared" si="23"/>
        <v>85219razem</v>
      </c>
      <c r="G992" s="126">
        <f t="shared" si="21"/>
        <v>0</v>
      </c>
      <c r="H992" s="127">
        <f t="shared" si="22"/>
        <v>0</v>
      </c>
      <c r="I992" s="114"/>
      <c r="J992" s="128"/>
    </row>
    <row r="993" spans="4:10">
      <c r="D993" s="6"/>
      <c r="E993" s="120">
        <v>85295</v>
      </c>
      <c r="F993" s="120" t="str">
        <f t="shared" si="23"/>
        <v>85295razem</v>
      </c>
      <c r="G993" s="126">
        <f t="shared" si="21"/>
        <v>5899719</v>
      </c>
      <c r="H993" s="127">
        <f t="shared" si="22"/>
        <v>5077566.3900000006</v>
      </c>
      <c r="I993" s="114"/>
      <c r="J993" s="128"/>
    </row>
    <row r="994" spans="4:10">
      <c r="D994" s="6"/>
      <c r="E994" s="120">
        <v>85395</v>
      </c>
      <c r="F994" s="120" t="str">
        <f t="shared" si="23"/>
        <v>85395razem</v>
      </c>
      <c r="G994" s="126">
        <f t="shared" si="21"/>
        <v>8889893</v>
      </c>
      <c r="H994" s="127">
        <f t="shared" si="22"/>
        <v>7709074.299999997</v>
      </c>
      <c r="I994" s="114"/>
      <c r="J994" s="128"/>
    </row>
    <row r="995" spans="4:10">
      <c r="D995" s="6"/>
      <c r="E995" s="120">
        <v>85401</v>
      </c>
      <c r="F995" s="120" t="str">
        <f t="shared" si="23"/>
        <v>85401razem</v>
      </c>
      <c r="G995" s="126">
        <f t="shared" si="21"/>
        <v>0</v>
      </c>
      <c r="H995" s="127">
        <f t="shared" si="22"/>
        <v>0</v>
      </c>
      <c r="I995" s="114"/>
      <c r="J995" s="128"/>
    </row>
    <row r="996" spans="4:10">
      <c r="D996" s="6"/>
      <c r="E996" s="120">
        <v>85410</v>
      </c>
      <c r="F996" s="120" t="str">
        <f t="shared" si="23"/>
        <v>85410razem</v>
      </c>
      <c r="G996" s="126">
        <f t="shared" si="21"/>
        <v>0</v>
      </c>
      <c r="H996" s="127">
        <f t="shared" si="22"/>
        <v>0</v>
      </c>
      <c r="I996" s="114"/>
      <c r="J996" s="128"/>
    </row>
    <row r="997" spans="4:10">
      <c r="D997" s="6"/>
      <c r="E997" s="120">
        <v>85416</v>
      </c>
      <c r="F997" s="120" t="str">
        <f t="shared" si="23"/>
        <v>85416razem</v>
      </c>
      <c r="G997" s="126">
        <f t="shared" si="21"/>
        <v>0</v>
      </c>
      <c r="H997" s="127">
        <f t="shared" si="22"/>
        <v>0</v>
      </c>
      <c r="I997" s="114"/>
      <c r="J997" s="128"/>
    </row>
    <row r="998" spans="4:10">
      <c r="D998" s="6"/>
      <c r="E998" s="120">
        <v>85420</v>
      </c>
      <c r="F998" s="120" t="str">
        <f t="shared" si="23"/>
        <v>85420razem</v>
      </c>
      <c r="G998" s="126">
        <f t="shared" si="21"/>
        <v>0</v>
      </c>
      <c r="H998" s="127">
        <f t="shared" si="22"/>
        <v>0</v>
      </c>
      <c r="I998" s="114"/>
      <c r="J998" s="128"/>
    </row>
    <row r="999" spans="4:10">
      <c r="D999" s="6"/>
      <c r="E999" s="120">
        <v>85421</v>
      </c>
      <c r="F999" s="120" t="str">
        <f t="shared" si="23"/>
        <v>85421razem</v>
      </c>
      <c r="G999" s="126">
        <f t="shared" si="21"/>
        <v>0</v>
      </c>
      <c r="H999" s="127">
        <f t="shared" si="22"/>
        <v>0</v>
      </c>
      <c r="I999" s="114"/>
      <c r="J999" s="128"/>
    </row>
    <row r="1000" spans="4:10">
      <c r="D1000" s="6"/>
      <c r="E1000" s="120">
        <v>85495</v>
      </c>
      <c r="F1000" s="120" t="str">
        <f t="shared" si="23"/>
        <v>85495razem</v>
      </c>
      <c r="G1000" s="126">
        <f t="shared" si="21"/>
        <v>0</v>
      </c>
      <c r="H1000" s="127">
        <f t="shared" si="22"/>
        <v>0</v>
      </c>
      <c r="I1000" s="114"/>
      <c r="J1000" s="128"/>
    </row>
    <row r="1001" spans="4:10">
      <c r="D1001" s="6"/>
      <c r="E1001" s="120">
        <v>90001</v>
      </c>
      <c r="F1001" s="120" t="str">
        <f t="shared" si="23"/>
        <v>90001razem</v>
      </c>
      <c r="G1001" s="126">
        <f t="shared" si="21"/>
        <v>0</v>
      </c>
      <c r="H1001" s="127">
        <f t="shared" si="22"/>
        <v>0</v>
      </c>
      <c r="I1001" s="114"/>
      <c r="J1001" s="128"/>
    </row>
    <row r="1002" spans="4:10">
      <c r="D1002" s="6"/>
      <c r="E1002" s="120">
        <v>90002</v>
      </c>
      <c r="F1002" s="120" t="str">
        <f t="shared" si="23"/>
        <v>90002razem</v>
      </c>
      <c r="G1002" s="126">
        <f t="shared" ref="G1002:G1023" si="24">SUMIF($F$8:$F$920,$E1002,$H$8:$H$920)</f>
        <v>0</v>
      </c>
      <c r="H1002" s="127">
        <f t="shared" ref="H1002:H1023" si="25">SUMIF($F$8:$F$920,$E1002,$I$8:$I$920)</f>
        <v>0</v>
      </c>
      <c r="I1002" s="114"/>
      <c r="J1002" s="128"/>
    </row>
    <row r="1003" spans="4:10">
      <c r="D1003" s="6"/>
      <c r="E1003" s="120">
        <v>90003</v>
      </c>
      <c r="F1003" s="120" t="str">
        <f t="shared" ref="F1003:F1023" si="26">CONCATENATE(E1003,$F$936)</f>
        <v>90003razem</v>
      </c>
      <c r="G1003" s="126">
        <f t="shared" si="24"/>
        <v>0</v>
      </c>
      <c r="H1003" s="127">
        <f t="shared" si="25"/>
        <v>0</v>
      </c>
      <c r="I1003" s="114"/>
      <c r="J1003" s="128"/>
    </row>
    <row r="1004" spans="4:10">
      <c r="D1004" s="6"/>
      <c r="E1004" s="120">
        <v>90005</v>
      </c>
      <c r="F1004" s="120" t="str">
        <f t="shared" si="26"/>
        <v>90005razem</v>
      </c>
      <c r="G1004" s="126">
        <f t="shared" si="24"/>
        <v>0</v>
      </c>
      <c r="H1004" s="127">
        <f t="shared" si="25"/>
        <v>0</v>
      </c>
      <c r="I1004" s="114"/>
      <c r="J1004" s="128"/>
    </row>
    <row r="1005" spans="4:10">
      <c r="D1005" s="6"/>
      <c r="E1005" s="120">
        <v>90006</v>
      </c>
      <c r="F1005" s="120" t="str">
        <f t="shared" si="26"/>
        <v>90006razem</v>
      </c>
      <c r="G1005" s="126">
        <f t="shared" si="24"/>
        <v>0</v>
      </c>
      <c r="H1005" s="127">
        <f t="shared" si="25"/>
        <v>0</v>
      </c>
      <c r="I1005" s="114"/>
      <c r="J1005" s="128"/>
    </row>
    <row r="1006" spans="4:10">
      <c r="D1006" s="6"/>
      <c r="E1006" s="120">
        <v>90008</v>
      </c>
      <c r="F1006" s="120" t="str">
        <f t="shared" si="26"/>
        <v>90008razem</v>
      </c>
      <c r="G1006" s="126">
        <f t="shared" si="24"/>
        <v>0</v>
      </c>
      <c r="H1006" s="127">
        <f t="shared" si="25"/>
        <v>0</v>
      </c>
      <c r="I1006" s="114"/>
      <c r="J1006" s="128"/>
    </row>
    <row r="1007" spans="4:10">
      <c r="D1007" s="6"/>
      <c r="E1007" s="120">
        <v>90095</v>
      </c>
      <c r="F1007" s="120" t="str">
        <f t="shared" si="26"/>
        <v>90095razem</v>
      </c>
      <c r="G1007" s="126">
        <f t="shared" si="24"/>
        <v>0</v>
      </c>
      <c r="H1007" s="127">
        <f t="shared" si="25"/>
        <v>0</v>
      </c>
      <c r="I1007" s="114"/>
      <c r="J1007" s="128"/>
    </row>
    <row r="1008" spans="4:10">
      <c r="D1008" s="6"/>
      <c r="E1008" s="120">
        <v>92105</v>
      </c>
      <c r="F1008" s="120" t="str">
        <f t="shared" si="26"/>
        <v>92105razem</v>
      </c>
      <c r="G1008" s="126">
        <f t="shared" si="24"/>
        <v>0</v>
      </c>
      <c r="H1008" s="127">
        <f t="shared" si="25"/>
        <v>0</v>
      </c>
      <c r="I1008" s="114"/>
      <c r="J1008" s="128"/>
    </row>
    <row r="1009" spans="4:10">
      <c r="D1009" s="6"/>
      <c r="E1009" s="120">
        <v>92106</v>
      </c>
      <c r="F1009" s="120" t="str">
        <f t="shared" si="26"/>
        <v>92106razem</v>
      </c>
      <c r="G1009" s="126">
        <f t="shared" si="24"/>
        <v>0</v>
      </c>
      <c r="H1009" s="127">
        <f t="shared" si="25"/>
        <v>0</v>
      </c>
      <c r="I1009" s="114"/>
      <c r="J1009" s="128"/>
    </row>
    <row r="1010" spans="4:10">
      <c r="D1010" s="6"/>
      <c r="E1010" s="120">
        <v>92109</v>
      </c>
      <c r="F1010" s="120" t="str">
        <f t="shared" si="26"/>
        <v>92109razem</v>
      </c>
      <c r="G1010" s="126">
        <f t="shared" si="24"/>
        <v>0</v>
      </c>
      <c r="H1010" s="127">
        <f t="shared" si="25"/>
        <v>0</v>
      </c>
      <c r="I1010" s="114"/>
      <c r="J1010" s="128"/>
    </row>
    <row r="1011" spans="4:10">
      <c r="D1011" s="6"/>
      <c r="E1011" s="120">
        <v>92114</v>
      </c>
      <c r="F1011" s="120" t="str">
        <f t="shared" si="26"/>
        <v>92114razem</v>
      </c>
      <c r="G1011" s="126">
        <f t="shared" si="24"/>
        <v>0</v>
      </c>
      <c r="H1011" s="127">
        <f t="shared" si="25"/>
        <v>0</v>
      </c>
      <c r="I1011" s="114"/>
      <c r="J1011" s="128"/>
    </row>
    <row r="1012" spans="4:10">
      <c r="D1012" s="6"/>
      <c r="E1012" s="120">
        <v>92116</v>
      </c>
      <c r="F1012" s="120" t="str">
        <f t="shared" si="26"/>
        <v>92116razem</v>
      </c>
      <c r="G1012" s="126">
        <f t="shared" si="24"/>
        <v>0</v>
      </c>
      <c r="H1012" s="127">
        <f t="shared" si="25"/>
        <v>0</v>
      </c>
      <c r="I1012" s="114"/>
      <c r="J1012" s="128"/>
    </row>
    <row r="1013" spans="4:10">
      <c r="D1013" s="6"/>
      <c r="E1013" s="120">
        <v>92118</v>
      </c>
      <c r="F1013" s="120" t="str">
        <f t="shared" si="26"/>
        <v>92118razem</v>
      </c>
      <c r="G1013" s="126">
        <f t="shared" si="24"/>
        <v>0</v>
      </c>
      <c r="H1013" s="127">
        <f t="shared" si="25"/>
        <v>0</v>
      </c>
      <c r="I1013" s="114"/>
      <c r="J1013" s="128"/>
    </row>
    <row r="1014" spans="4:10">
      <c r="D1014" s="6"/>
      <c r="E1014" s="120">
        <v>92120</v>
      </c>
      <c r="F1014" s="120" t="str">
        <f t="shared" si="26"/>
        <v>92120razem</v>
      </c>
      <c r="G1014" s="126">
        <f t="shared" si="24"/>
        <v>0</v>
      </c>
      <c r="H1014" s="127">
        <f t="shared" si="25"/>
        <v>0</v>
      </c>
      <c r="I1014" s="114"/>
      <c r="J1014" s="128"/>
    </row>
    <row r="1015" spans="4:10">
      <c r="D1015" s="6"/>
      <c r="E1015" s="120">
        <v>92195</v>
      </c>
      <c r="F1015" s="120" t="str">
        <f t="shared" si="26"/>
        <v>92195razem</v>
      </c>
      <c r="G1015" s="126">
        <f t="shared" si="24"/>
        <v>0</v>
      </c>
      <c r="H1015" s="127">
        <f t="shared" si="25"/>
        <v>0</v>
      </c>
      <c r="I1015" s="114"/>
      <c r="J1015" s="128"/>
    </row>
    <row r="1016" spans="4:10">
      <c r="D1016" s="6"/>
      <c r="E1016" s="120">
        <v>92501</v>
      </c>
      <c r="F1016" s="120" t="str">
        <f t="shared" si="26"/>
        <v>92501razem</v>
      </c>
      <c r="G1016" s="126">
        <f t="shared" si="24"/>
        <v>0</v>
      </c>
      <c r="H1016" s="127">
        <f t="shared" si="25"/>
        <v>0</v>
      </c>
      <c r="I1016" s="114"/>
      <c r="J1016" s="128"/>
    </row>
    <row r="1017" spans="4:10">
      <c r="D1017" s="6"/>
      <c r="E1017" s="120">
        <v>92502</v>
      </c>
      <c r="F1017" s="120" t="str">
        <f t="shared" si="26"/>
        <v>92502razem</v>
      </c>
      <c r="G1017" s="126">
        <f t="shared" si="24"/>
        <v>0</v>
      </c>
      <c r="H1017" s="127">
        <f t="shared" si="25"/>
        <v>0</v>
      </c>
      <c r="I1017" s="114"/>
      <c r="J1017" s="128"/>
    </row>
    <row r="1018" spans="4:10">
      <c r="D1018" s="6"/>
      <c r="E1018" s="120">
        <v>92503</v>
      </c>
      <c r="F1018" s="120" t="str">
        <f t="shared" si="26"/>
        <v>92503razem</v>
      </c>
      <c r="G1018" s="126">
        <f t="shared" si="24"/>
        <v>0</v>
      </c>
      <c r="H1018" s="127">
        <f t="shared" si="25"/>
        <v>0</v>
      </c>
      <c r="I1018" s="114"/>
      <c r="J1018" s="128"/>
    </row>
    <row r="1019" spans="4:10">
      <c r="D1019" s="6"/>
      <c r="E1019" s="120">
        <v>92595</v>
      </c>
      <c r="F1019" s="120" t="str">
        <f t="shared" si="26"/>
        <v>92595razem</v>
      </c>
      <c r="G1019" s="126">
        <f t="shared" si="24"/>
        <v>0</v>
      </c>
      <c r="H1019" s="127">
        <f t="shared" si="25"/>
        <v>0</v>
      </c>
      <c r="I1019" s="114"/>
      <c r="J1019" s="128"/>
    </row>
    <row r="1020" spans="4:10">
      <c r="D1020" s="6"/>
      <c r="E1020" s="120">
        <v>92601</v>
      </c>
      <c r="F1020" s="120" t="str">
        <f t="shared" si="26"/>
        <v>92601razem</v>
      </c>
      <c r="G1020" s="126">
        <f t="shared" si="24"/>
        <v>0</v>
      </c>
      <c r="H1020" s="127">
        <f t="shared" si="25"/>
        <v>0</v>
      </c>
      <c r="I1020" s="114"/>
      <c r="J1020" s="128"/>
    </row>
    <row r="1021" spans="4:10">
      <c r="D1021" s="6"/>
      <c r="E1021" s="120">
        <v>92604</v>
      </c>
      <c r="F1021" s="120" t="str">
        <f t="shared" si="26"/>
        <v>92604razem</v>
      </c>
      <c r="G1021" s="126">
        <f t="shared" si="24"/>
        <v>0</v>
      </c>
      <c r="H1021" s="127">
        <f t="shared" si="25"/>
        <v>0</v>
      </c>
      <c r="I1021" s="114"/>
      <c r="J1021" s="128"/>
    </row>
    <row r="1022" spans="4:10">
      <c r="D1022" s="6"/>
      <c r="E1022" s="120">
        <v>92605</v>
      </c>
      <c r="F1022" s="120" t="str">
        <f t="shared" si="26"/>
        <v>92605razem</v>
      </c>
      <c r="G1022" s="126">
        <f t="shared" si="24"/>
        <v>170661</v>
      </c>
      <c r="H1022" s="127">
        <f t="shared" si="25"/>
        <v>163240</v>
      </c>
      <c r="I1022" s="114"/>
      <c r="J1022" s="128"/>
    </row>
    <row r="1023" spans="4:10">
      <c r="D1023" s="6"/>
      <c r="E1023" s="120">
        <v>92695</v>
      </c>
      <c r="F1023" s="120" t="str">
        <f t="shared" si="26"/>
        <v>92695razem</v>
      </c>
      <c r="G1023" s="126">
        <f t="shared" si="24"/>
        <v>0</v>
      </c>
      <c r="H1023" s="127">
        <f t="shared" si="25"/>
        <v>0</v>
      </c>
      <c r="I1023" s="114"/>
      <c r="J1023" s="128"/>
    </row>
    <row r="1024" spans="4:10">
      <c r="D1024" s="6"/>
      <c r="G1024" s="2"/>
      <c r="I1024" s="119"/>
      <c r="J1024" s="115"/>
    </row>
    <row r="1025" spans="3:10">
      <c r="D1025" s="6"/>
      <c r="G1025" s="2"/>
    </row>
    <row r="1026" spans="3:10">
      <c r="D1026" s="6"/>
      <c r="G1026" s="2"/>
    </row>
    <row r="1027" spans="3:10">
      <c r="D1027" s="6"/>
      <c r="G1027" s="2"/>
    </row>
    <row r="1028" spans="3:10" ht="15.75">
      <c r="C1028" s="3"/>
      <c r="D1028" s="6"/>
    </row>
    <row r="1029" spans="3:10" ht="15.75">
      <c r="D1029" s="130"/>
    </row>
    <row r="1033" spans="3:10" ht="15.75">
      <c r="C1033" s="131"/>
      <c r="D1033" s="132"/>
      <c r="E1033" s="132"/>
      <c r="F1033" s="132"/>
      <c r="G1033" s="133"/>
      <c r="H1033" s="132"/>
      <c r="I1033" s="132"/>
      <c r="J1033" s="132"/>
    </row>
  </sheetData>
  <autoFilter ref="C6:J924"/>
  <mergeCells count="900">
    <mergeCell ref="C917:C920"/>
    <mergeCell ref="D917:D920"/>
    <mergeCell ref="E917:F920"/>
    <mergeCell ref="C921:C924"/>
    <mergeCell ref="D921:D924"/>
    <mergeCell ref="E921:E924"/>
    <mergeCell ref="F921:F924"/>
    <mergeCell ref="E909:F909"/>
    <mergeCell ref="E910:F910"/>
    <mergeCell ref="E911:F911"/>
    <mergeCell ref="E912:F912"/>
    <mergeCell ref="C913:C916"/>
    <mergeCell ref="D913:D916"/>
    <mergeCell ref="E913:E916"/>
    <mergeCell ref="F913:F916"/>
    <mergeCell ref="E903:F903"/>
    <mergeCell ref="E904:F904"/>
    <mergeCell ref="E905:F905"/>
    <mergeCell ref="E906:F906"/>
    <mergeCell ref="E907:F907"/>
    <mergeCell ref="E908:F908"/>
    <mergeCell ref="E897:F897"/>
    <mergeCell ref="E898:F898"/>
    <mergeCell ref="E899:F899"/>
    <mergeCell ref="E900:F900"/>
    <mergeCell ref="E901:F901"/>
    <mergeCell ref="E902:F902"/>
    <mergeCell ref="E891:F891"/>
    <mergeCell ref="E892:F892"/>
    <mergeCell ref="E893:F893"/>
    <mergeCell ref="E894:F894"/>
    <mergeCell ref="E895:F895"/>
    <mergeCell ref="E896:F896"/>
    <mergeCell ref="E885:F885"/>
    <mergeCell ref="E886:F886"/>
    <mergeCell ref="E887:F887"/>
    <mergeCell ref="E888:F888"/>
    <mergeCell ref="E889:F889"/>
    <mergeCell ref="E890:F890"/>
    <mergeCell ref="E879:F879"/>
    <mergeCell ref="E880:F880"/>
    <mergeCell ref="E881:F881"/>
    <mergeCell ref="E882:F882"/>
    <mergeCell ref="E883:F883"/>
    <mergeCell ref="E884:F884"/>
    <mergeCell ref="E873:F873"/>
    <mergeCell ref="E874:F874"/>
    <mergeCell ref="E875:F875"/>
    <mergeCell ref="E876:F876"/>
    <mergeCell ref="E877:F877"/>
    <mergeCell ref="E878:F878"/>
    <mergeCell ref="E866:F866"/>
    <mergeCell ref="E868:F868"/>
    <mergeCell ref="E869:F869"/>
    <mergeCell ref="E870:F870"/>
    <mergeCell ref="E871:F871"/>
    <mergeCell ref="E872:F872"/>
    <mergeCell ref="E860:F860"/>
    <mergeCell ref="E861:F861"/>
    <mergeCell ref="E862:F862"/>
    <mergeCell ref="E863:F863"/>
    <mergeCell ref="E864:F864"/>
    <mergeCell ref="E865:F865"/>
    <mergeCell ref="E854:F854"/>
    <mergeCell ref="E855:F855"/>
    <mergeCell ref="E856:F856"/>
    <mergeCell ref="E857:F857"/>
    <mergeCell ref="E858:F858"/>
    <mergeCell ref="E859:F859"/>
    <mergeCell ref="E848:F848"/>
    <mergeCell ref="E849:F849"/>
    <mergeCell ref="E850:F850"/>
    <mergeCell ref="E851:F851"/>
    <mergeCell ref="E852:F852"/>
    <mergeCell ref="E853:F853"/>
    <mergeCell ref="E842:F842"/>
    <mergeCell ref="E843:F843"/>
    <mergeCell ref="E844:F844"/>
    <mergeCell ref="E845:F845"/>
    <mergeCell ref="E846:F846"/>
    <mergeCell ref="E847:F847"/>
    <mergeCell ref="E836:F836"/>
    <mergeCell ref="E837:F837"/>
    <mergeCell ref="E838:F838"/>
    <mergeCell ref="E839:F839"/>
    <mergeCell ref="E840:F840"/>
    <mergeCell ref="E841:F841"/>
    <mergeCell ref="E830:F830"/>
    <mergeCell ref="E831:F831"/>
    <mergeCell ref="E832:F832"/>
    <mergeCell ref="E833:F833"/>
    <mergeCell ref="E834:F834"/>
    <mergeCell ref="E835:F835"/>
    <mergeCell ref="E824:F824"/>
    <mergeCell ref="E825:F825"/>
    <mergeCell ref="E826:F826"/>
    <mergeCell ref="E827:F827"/>
    <mergeCell ref="E828:F828"/>
    <mergeCell ref="E829:F829"/>
    <mergeCell ref="E818:F818"/>
    <mergeCell ref="E819:F819"/>
    <mergeCell ref="E820:F820"/>
    <mergeCell ref="E821:F821"/>
    <mergeCell ref="E822:F822"/>
    <mergeCell ref="E823:F823"/>
    <mergeCell ref="E812:F812"/>
    <mergeCell ref="E813:F813"/>
    <mergeCell ref="E814:F814"/>
    <mergeCell ref="E815:F815"/>
    <mergeCell ref="E816:F816"/>
    <mergeCell ref="E817:F817"/>
    <mergeCell ref="E806:F806"/>
    <mergeCell ref="E807:F807"/>
    <mergeCell ref="E808:F808"/>
    <mergeCell ref="E809:F809"/>
    <mergeCell ref="E810:F810"/>
    <mergeCell ref="E811:F811"/>
    <mergeCell ref="E800:F800"/>
    <mergeCell ref="E801:F801"/>
    <mergeCell ref="E802:F802"/>
    <mergeCell ref="E803:F803"/>
    <mergeCell ref="E804:F804"/>
    <mergeCell ref="E805:F805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82:F782"/>
    <mergeCell ref="E783:F783"/>
    <mergeCell ref="E784:F784"/>
    <mergeCell ref="E785:F785"/>
    <mergeCell ref="E786:F786"/>
    <mergeCell ref="E787:F787"/>
    <mergeCell ref="E776:F776"/>
    <mergeCell ref="E777:F777"/>
    <mergeCell ref="E778:F778"/>
    <mergeCell ref="E779:F779"/>
    <mergeCell ref="E780:F780"/>
    <mergeCell ref="E781:F781"/>
    <mergeCell ref="E770:F770"/>
    <mergeCell ref="E771:F771"/>
    <mergeCell ref="E772:F772"/>
    <mergeCell ref="E773:F773"/>
    <mergeCell ref="E774:F774"/>
    <mergeCell ref="E775:F775"/>
    <mergeCell ref="E763:F763"/>
    <mergeCell ref="E765:F765"/>
    <mergeCell ref="E766:F766"/>
    <mergeCell ref="E767:F767"/>
    <mergeCell ref="E768:F768"/>
    <mergeCell ref="E769:F769"/>
    <mergeCell ref="E757:F757"/>
    <mergeCell ref="E758:F758"/>
    <mergeCell ref="E759:F759"/>
    <mergeCell ref="E760:F760"/>
    <mergeCell ref="E761:F761"/>
    <mergeCell ref="E762:F762"/>
    <mergeCell ref="E751:F751"/>
    <mergeCell ref="E752:F752"/>
    <mergeCell ref="E753:F753"/>
    <mergeCell ref="E754:F754"/>
    <mergeCell ref="E755:F755"/>
    <mergeCell ref="E756:F756"/>
    <mergeCell ref="E745:F745"/>
    <mergeCell ref="E746:F746"/>
    <mergeCell ref="E747:F747"/>
    <mergeCell ref="E748:F748"/>
    <mergeCell ref="E749:F749"/>
    <mergeCell ref="E750:F750"/>
    <mergeCell ref="E739:F739"/>
    <mergeCell ref="E740:F740"/>
    <mergeCell ref="E741:F741"/>
    <mergeCell ref="E742:F742"/>
    <mergeCell ref="E743:F743"/>
    <mergeCell ref="E744:F744"/>
    <mergeCell ref="E733:F733"/>
    <mergeCell ref="E734:F734"/>
    <mergeCell ref="E735:F735"/>
    <mergeCell ref="E736:F736"/>
    <mergeCell ref="E737:F737"/>
    <mergeCell ref="E738:F738"/>
    <mergeCell ref="E727:F727"/>
    <mergeCell ref="E728:F728"/>
    <mergeCell ref="E729:F729"/>
    <mergeCell ref="E730:F730"/>
    <mergeCell ref="E731:F731"/>
    <mergeCell ref="E732:F732"/>
    <mergeCell ref="E721:F721"/>
    <mergeCell ref="E722:F722"/>
    <mergeCell ref="E723:F723"/>
    <mergeCell ref="E724:F724"/>
    <mergeCell ref="E725:F725"/>
    <mergeCell ref="E726:F726"/>
    <mergeCell ref="E715:F715"/>
    <mergeCell ref="E716:F716"/>
    <mergeCell ref="E717:F717"/>
    <mergeCell ref="E718:F718"/>
    <mergeCell ref="E719:F719"/>
    <mergeCell ref="E720:F720"/>
    <mergeCell ref="E709:F709"/>
    <mergeCell ref="E710:F710"/>
    <mergeCell ref="E711:F711"/>
    <mergeCell ref="E712:F712"/>
    <mergeCell ref="E713:F713"/>
    <mergeCell ref="E714:F714"/>
    <mergeCell ref="E703:F703"/>
    <mergeCell ref="E704:F704"/>
    <mergeCell ref="E705:F705"/>
    <mergeCell ref="E706:F706"/>
    <mergeCell ref="E707:F707"/>
    <mergeCell ref="E708:F708"/>
    <mergeCell ref="E697:F697"/>
    <mergeCell ref="E698:F698"/>
    <mergeCell ref="E699:F699"/>
    <mergeCell ref="E700:F700"/>
    <mergeCell ref="E701:F701"/>
    <mergeCell ref="E702:F702"/>
    <mergeCell ref="E691:F691"/>
    <mergeCell ref="E692:F692"/>
    <mergeCell ref="E693:F693"/>
    <mergeCell ref="E694:F694"/>
    <mergeCell ref="E695:F695"/>
    <mergeCell ref="E696:F696"/>
    <mergeCell ref="E685:F685"/>
    <mergeCell ref="E686:F686"/>
    <mergeCell ref="E687:F687"/>
    <mergeCell ref="E688:F688"/>
    <mergeCell ref="E689:F689"/>
    <mergeCell ref="E690:F690"/>
    <mergeCell ref="E679:F679"/>
    <mergeCell ref="E680:F680"/>
    <mergeCell ref="E681:F681"/>
    <mergeCell ref="E682:F682"/>
    <mergeCell ref="E683:F683"/>
    <mergeCell ref="E684:F684"/>
    <mergeCell ref="E672:F672"/>
    <mergeCell ref="E673:F673"/>
    <mergeCell ref="E674:F674"/>
    <mergeCell ref="E675:F675"/>
    <mergeCell ref="E676:F676"/>
    <mergeCell ref="E677:F677"/>
    <mergeCell ref="E666:F666"/>
    <mergeCell ref="E667:F667"/>
    <mergeCell ref="E668:F668"/>
    <mergeCell ref="E669:F669"/>
    <mergeCell ref="E670:F670"/>
    <mergeCell ref="E671:F671"/>
    <mergeCell ref="E660:F660"/>
    <mergeCell ref="E661:F661"/>
    <mergeCell ref="E662:F662"/>
    <mergeCell ref="E663:F663"/>
    <mergeCell ref="E664:F664"/>
    <mergeCell ref="E665:F665"/>
    <mergeCell ref="E653:F653"/>
    <mergeCell ref="E654:F654"/>
    <mergeCell ref="E655:F655"/>
    <mergeCell ref="E656:F656"/>
    <mergeCell ref="E658:F658"/>
    <mergeCell ref="E659:F659"/>
    <mergeCell ref="E647:F647"/>
    <mergeCell ref="E648:F648"/>
    <mergeCell ref="E649:F649"/>
    <mergeCell ref="E650:F650"/>
    <mergeCell ref="E651:F651"/>
    <mergeCell ref="E652:F652"/>
    <mergeCell ref="E641:F641"/>
    <mergeCell ref="E642:F642"/>
    <mergeCell ref="E643:F643"/>
    <mergeCell ref="E644:F644"/>
    <mergeCell ref="E645:F645"/>
    <mergeCell ref="E646:F646"/>
    <mergeCell ref="E635:F635"/>
    <mergeCell ref="E636:F636"/>
    <mergeCell ref="E637:F637"/>
    <mergeCell ref="E638:F638"/>
    <mergeCell ref="E639:F639"/>
    <mergeCell ref="E640:F640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11:F611"/>
    <mergeCell ref="E612:F612"/>
    <mergeCell ref="E613:F613"/>
    <mergeCell ref="E614:F614"/>
    <mergeCell ref="E615:F615"/>
    <mergeCell ref="E616:F616"/>
    <mergeCell ref="E605:F605"/>
    <mergeCell ref="E606:F606"/>
    <mergeCell ref="E607:F607"/>
    <mergeCell ref="E608:F608"/>
    <mergeCell ref="E609:F609"/>
    <mergeCell ref="E610:F610"/>
    <mergeCell ref="E599:F599"/>
    <mergeCell ref="E600:F600"/>
    <mergeCell ref="E601:F601"/>
    <mergeCell ref="E602:F602"/>
    <mergeCell ref="E603:F603"/>
    <mergeCell ref="E604:F604"/>
    <mergeCell ref="E593:F593"/>
    <mergeCell ref="E594:F594"/>
    <mergeCell ref="E595:F595"/>
    <mergeCell ref="E596:F596"/>
    <mergeCell ref="E597:F597"/>
    <mergeCell ref="E598:F598"/>
    <mergeCell ref="E584:F584"/>
    <mergeCell ref="E585:F585"/>
    <mergeCell ref="E586:F586"/>
    <mergeCell ref="E587:F587"/>
    <mergeCell ref="E589:F589"/>
    <mergeCell ref="E591:F591"/>
    <mergeCell ref="E578:F578"/>
    <mergeCell ref="E579:F579"/>
    <mergeCell ref="E580:F580"/>
    <mergeCell ref="E581:F581"/>
    <mergeCell ref="E582:F582"/>
    <mergeCell ref="E583:F583"/>
    <mergeCell ref="E572:F572"/>
    <mergeCell ref="E573:F573"/>
    <mergeCell ref="E574:F574"/>
    <mergeCell ref="E575:F575"/>
    <mergeCell ref="E576:F576"/>
    <mergeCell ref="E577:F577"/>
    <mergeCell ref="E566:F566"/>
    <mergeCell ref="E567:F567"/>
    <mergeCell ref="E568:F568"/>
    <mergeCell ref="E569:F569"/>
    <mergeCell ref="E570:F570"/>
    <mergeCell ref="E571:F571"/>
    <mergeCell ref="E560:F560"/>
    <mergeCell ref="E561:F561"/>
    <mergeCell ref="E562:F562"/>
    <mergeCell ref="E563:F563"/>
    <mergeCell ref="E564:F564"/>
    <mergeCell ref="E565:F565"/>
    <mergeCell ref="E554:F554"/>
    <mergeCell ref="E555:F555"/>
    <mergeCell ref="E556:F556"/>
    <mergeCell ref="E557:F557"/>
    <mergeCell ref="E558:F558"/>
    <mergeCell ref="E559:F559"/>
    <mergeCell ref="E548:F548"/>
    <mergeCell ref="E549:F549"/>
    <mergeCell ref="E550:F550"/>
    <mergeCell ref="E551:F551"/>
    <mergeCell ref="E552:F552"/>
    <mergeCell ref="E553:F553"/>
    <mergeCell ref="E542:F542"/>
    <mergeCell ref="E543:F543"/>
    <mergeCell ref="E544:F544"/>
    <mergeCell ref="E545:F545"/>
    <mergeCell ref="E546:F546"/>
    <mergeCell ref="E547:F547"/>
    <mergeCell ref="E536:F536"/>
    <mergeCell ref="E537:F537"/>
    <mergeCell ref="E538:F538"/>
    <mergeCell ref="E539:F539"/>
    <mergeCell ref="E540:F540"/>
    <mergeCell ref="E541:F541"/>
    <mergeCell ref="E530:F530"/>
    <mergeCell ref="E531:F531"/>
    <mergeCell ref="E532:F532"/>
    <mergeCell ref="E533:F533"/>
    <mergeCell ref="E534:F534"/>
    <mergeCell ref="E535:F535"/>
    <mergeCell ref="E524:F524"/>
    <mergeCell ref="E525:F525"/>
    <mergeCell ref="E526:F526"/>
    <mergeCell ref="E527:F527"/>
    <mergeCell ref="E528:F528"/>
    <mergeCell ref="E529:F529"/>
    <mergeCell ref="E518:F518"/>
    <mergeCell ref="E519:F519"/>
    <mergeCell ref="E520:F520"/>
    <mergeCell ref="E521:F521"/>
    <mergeCell ref="E522:F522"/>
    <mergeCell ref="E523:F523"/>
    <mergeCell ref="E512:F512"/>
    <mergeCell ref="E513:F513"/>
    <mergeCell ref="E514:F514"/>
    <mergeCell ref="E515:F515"/>
    <mergeCell ref="E516:F516"/>
    <mergeCell ref="E517:F517"/>
    <mergeCell ref="E506:F506"/>
    <mergeCell ref="E507:F507"/>
    <mergeCell ref="E508:F508"/>
    <mergeCell ref="E509:F509"/>
    <mergeCell ref="E510:F510"/>
    <mergeCell ref="E511:F511"/>
    <mergeCell ref="E500:F500"/>
    <mergeCell ref="E501:F501"/>
    <mergeCell ref="E502:F502"/>
    <mergeCell ref="E503:F503"/>
    <mergeCell ref="E504:F504"/>
    <mergeCell ref="E505:F505"/>
    <mergeCell ref="E494:F494"/>
    <mergeCell ref="E495:F495"/>
    <mergeCell ref="E496:F496"/>
    <mergeCell ref="E497:F497"/>
    <mergeCell ref="E498:F498"/>
    <mergeCell ref="E499:F499"/>
    <mergeCell ref="E488:F488"/>
    <mergeCell ref="E489:F489"/>
    <mergeCell ref="E490:F490"/>
    <mergeCell ref="E491:F491"/>
    <mergeCell ref="E492:F492"/>
    <mergeCell ref="E493:F493"/>
    <mergeCell ref="E482:F482"/>
    <mergeCell ref="E483:F483"/>
    <mergeCell ref="E484:F484"/>
    <mergeCell ref="E485:F485"/>
    <mergeCell ref="E486:F486"/>
    <mergeCell ref="E487:F487"/>
    <mergeCell ref="E476:F476"/>
    <mergeCell ref="E477:F477"/>
    <mergeCell ref="E478:F478"/>
    <mergeCell ref="E479:F479"/>
    <mergeCell ref="E480:F480"/>
    <mergeCell ref="E481:F481"/>
    <mergeCell ref="E470:F470"/>
    <mergeCell ref="E471:F471"/>
    <mergeCell ref="E472:F472"/>
    <mergeCell ref="E473:F473"/>
    <mergeCell ref="E474:F474"/>
    <mergeCell ref="E475:F475"/>
    <mergeCell ref="E464:F464"/>
    <mergeCell ref="E465:F465"/>
    <mergeCell ref="E466:F466"/>
    <mergeCell ref="E467:F467"/>
    <mergeCell ref="E468:F468"/>
    <mergeCell ref="E469:F469"/>
    <mergeCell ref="E458:F458"/>
    <mergeCell ref="E459:F459"/>
    <mergeCell ref="E460:F460"/>
    <mergeCell ref="E461:F461"/>
    <mergeCell ref="E462:F462"/>
    <mergeCell ref="E463:F463"/>
    <mergeCell ref="E452:F452"/>
    <mergeCell ref="E453:F453"/>
    <mergeCell ref="E454:F454"/>
    <mergeCell ref="E455:F455"/>
    <mergeCell ref="E456:F456"/>
    <mergeCell ref="E457:F457"/>
    <mergeCell ref="E446:F446"/>
    <mergeCell ref="E447:F447"/>
    <mergeCell ref="E448:F448"/>
    <mergeCell ref="E449:F449"/>
    <mergeCell ref="E450:F450"/>
    <mergeCell ref="E451:F451"/>
    <mergeCell ref="E440:F440"/>
    <mergeCell ref="E441:F441"/>
    <mergeCell ref="E442:F442"/>
    <mergeCell ref="E443:F443"/>
    <mergeCell ref="E444:F444"/>
    <mergeCell ref="E445:F445"/>
    <mergeCell ref="E434:F434"/>
    <mergeCell ref="E435:F435"/>
    <mergeCell ref="E436:F436"/>
    <mergeCell ref="E437:F437"/>
    <mergeCell ref="E438:F438"/>
    <mergeCell ref="E439:F439"/>
    <mergeCell ref="E428:F428"/>
    <mergeCell ref="E429:F429"/>
    <mergeCell ref="E430:F430"/>
    <mergeCell ref="E431:F431"/>
    <mergeCell ref="E432:F432"/>
    <mergeCell ref="E433:F433"/>
    <mergeCell ref="E421:F421"/>
    <mergeCell ref="E423:F423"/>
    <mergeCell ref="E424:F424"/>
    <mergeCell ref="E425:F425"/>
    <mergeCell ref="E426:F426"/>
    <mergeCell ref="E427:F427"/>
    <mergeCell ref="E415:F415"/>
    <mergeCell ref="E416:F416"/>
    <mergeCell ref="E417:F417"/>
    <mergeCell ref="E418:F418"/>
    <mergeCell ref="E419:F419"/>
    <mergeCell ref="E420:F420"/>
    <mergeCell ref="E408:F408"/>
    <mergeCell ref="E409:F409"/>
    <mergeCell ref="E410:F410"/>
    <mergeCell ref="E412:F412"/>
    <mergeCell ref="E413:F413"/>
    <mergeCell ref="E414:F414"/>
    <mergeCell ref="E402:F402"/>
    <mergeCell ref="E403:F403"/>
    <mergeCell ref="E404:F404"/>
    <mergeCell ref="E405:F405"/>
    <mergeCell ref="E406:F406"/>
    <mergeCell ref="E407:F407"/>
    <mergeCell ref="E395:F395"/>
    <mergeCell ref="E396:F396"/>
    <mergeCell ref="E397:F397"/>
    <mergeCell ref="E398:F398"/>
    <mergeCell ref="E399:F399"/>
    <mergeCell ref="E400:F400"/>
    <mergeCell ref="E388:F388"/>
    <mergeCell ref="E389:F389"/>
    <mergeCell ref="E390:F390"/>
    <mergeCell ref="E391:F391"/>
    <mergeCell ref="E392:F392"/>
    <mergeCell ref="E394:F394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9:F369"/>
    <mergeCell ref="E370:F370"/>
    <mergeCell ref="E371:F371"/>
    <mergeCell ref="E372:F372"/>
    <mergeCell ref="E373:F373"/>
    <mergeCell ref="E375:F375"/>
    <mergeCell ref="E363:F363"/>
    <mergeCell ref="E364:F364"/>
    <mergeCell ref="E365:F365"/>
    <mergeCell ref="E366:F366"/>
    <mergeCell ref="E367:F367"/>
    <mergeCell ref="E368:F368"/>
    <mergeCell ref="E357:F357"/>
    <mergeCell ref="E358:F358"/>
    <mergeCell ref="E359:F359"/>
    <mergeCell ref="E360:F360"/>
    <mergeCell ref="E361:F361"/>
    <mergeCell ref="E362:F362"/>
    <mergeCell ref="C350:C352"/>
    <mergeCell ref="D350:D352"/>
    <mergeCell ref="E350:E352"/>
    <mergeCell ref="F350:F352"/>
    <mergeCell ref="C353:C355"/>
    <mergeCell ref="D353:D355"/>
    <mergeCell ref="E353:F355"/>
    <mergeCell ref="C344:C346"/>
    <mergeCell ref="D344:D346"/>
    <mergeCell ref="E344:E346"/>
    <mergeCell ref="F344:F346"/>
    <mergeCell ref="C347:C349"/>
    <mergeCell ref="D347:D349"/>
    <mergeCell ref="E347:F349"/>
    <mergeCell ref="E338:F338"/>
    <mergeCell ref="E339:F339"/>
    <mergeCell ref="E340:F340"/>
    <mergeCell ref="E341:F341"/>
    <mergeCell ref="E342:F342"/>
    <mergeCell ref="E343:F343"/>
    <mergeCell ref="E332:F332"/>
    <mergeCell ref="E333:F333"/>
    <mergeCell ref="E334:F334"/>
    <mergeCell ref="E335:F335"/>
    <mergeCell ref="E336:F336"/>
    <mergeCell ref="E337:F337"/>
    <mergeCell ref="E324:F324"/>
    <mergeCell ref="E325:F325"/>
    <mergeCell ref="E326:F326"/>
    <mergeCell ref="E328:F328"/>
    <mergeCell ref="E329:F329"/>
    <mergeCell ref="E331:F331"/>
    <mergeCell ref="E316:F316"/>
    <mergeCell ref="E317:F317"/>
    <mergeCell ref="E318:F318"/>
    <mergeCell ref="E319:F319"/>
    <mergeCell ref="E321:F321"/>
    <mergeCell ref="E322:F322"/>
    <mergeCell ref="E309:F309"/>
    <mergeCell ref="E310:F310"/>
    <mergeCell ref="E311:F311"/>
    <mergeCell ref="E312:F312"/>
    <mergeCell ref="E313:F313"/>
    <mergeCell ref="E315:F315"/>
    <mergeCell ref="E303:F303"/>
    <mergeCell ref="E304:F304"/>
    <mergeCell ref="E305:F305"/>
    <mergeCell ref="E306:F306"/>
    <mergeCell ref="E307:F307"/>
    <mergeCell ref="E308:F308"/>
    <mergeCell ref="E297:F297"/>
    <mergeCell ref="E298:F298"/>
    <mergeCell ref="E299:F299"/>
    <mergeCell ref="E300:F300"/>
    <mergeCell ref="E301:F301"/>
    <mergeCell ref="E302:F302"/>
    <mergeCell ref="E291:F291"/>
    <mergeCell ref="E292:F292"/>
    <mergeCell ref="E293:F293"/>
    <mergeCell ref="E294:F294"/>
    <mergeCell ref="E295:F295"/>
    <mergeCell ref="E296:F296"/>
    <mergeCell ref="E285:F285"/>
    <mergeCell ref="E286:F286"/>
    <mergeCell ref="E287:F287"/>
    <mergeCell ref="E288:F288"/>
    <mergeCell ref="E289:F289"/>
    <mergeCell ref="E290:F290"/>
    <mergeCell ref="E278:F278"/>
    <mergeCell ref="E279:F279"/>
    <mergeCell ref="E280:F280"/>
    <mergeCell ref="E281:F281"/>
    <mergeCell ref="E282:F282"/>
    <mergeCell ref="E284:F284"/>
    <mergeCell ref="E272:F272"/>
    <mergeCell ref="E273:F273"/>
    <mergeCell ref="E274:F274"/>
    <mergeCell ref="E275:F275"/>
    <mergeCell ref="E276:F276"/>
    <mergeCell ref="E277:F277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54:F254"/>
    <mergeCell ref="E255:F255"/>
    <mergeCell ref="E256:F256"/>
    <mergeCell ref="E257:F257"/>
    <mergeCell ref="E258:F258"/>
    <mergeCell ref="E259:F259"/>
    <mergeCell ref="E248:F248"/>
    <mergeCell ref="E249:F249"/>
    <mergeCell ref="E250:F250"/>
    <mergeCell ref="E251:F251"/>
    <mergeCell ref="E252:F252"/>
    <mergeCell ref="E253:F253"/>
    <mergeCell ref="E242:F242"/>
    <mergeCell ref="E243:F243"/>
    <mergeCell ref="E244:F244"/>
    <mergeCell ref="E245:F245"/>
    <mergeCell ref="E246:F246"/>
    <mergeCell ref="E247:F247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3:F103"/>
    <mergeCell ref="E104:F104"/>
    <mergeCell ref="E105:F105"/>
    <mergeCell ref="E106:F106"/>
    <mergeCell ref="E108:F108"/>
    <mergeCell ref="E109:F109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C54:C56"/>
    <mergeCell ref="D54:D56"/>
    <mergeCell ref="E54:F56"/>
    <mergeCell ref="C57:C59"/>
    <mergeCell ref="D57:D59"/>
    <mergeCell ref="E57:F59"/>
    <mergeCell ref="C48:C50"/>
    <mergeCell ref="D48:D50"/>
    <mergeCell ref="E48:F50"/>
    <mergeCell ref="C51:C53"/>
    <mergeCell ref="D51:D53"/>
    <mergeCell ref="E51:F53"/>
    <mergeCell ref="C42:C44"/>
    <mergeCell ref="D42:D44"/>
    <mergeCell ref="E42:F44"/>
    <mergeCell ref="C45:C47"/>
    <mergeCell ref="D45:D47"/>
    <mergeCell ref="E45:F47"/>
    <mergeCell ref="C36:C38"/>
    <mergeCell ref="D36:D38"/>
    <mergeCell ref="E36:F38"/>
    <mergeCell ref="C39:C41"/>
    <mergeCell ref="D39:D41"/>
    <mergeCell ref="E39:F41"/>
    <mergeCell ref="C30:C32"/>
    <mergeCell ref="D30:D32"/>
    <mergeCell ref="E30:F32"/>
    <mergeCell ref="C33:C35"/>
    <mergeCell ref="D33:D35"/>
    <mergeCell ref="E33:F35"/>
    <mergeCell ref="C24:C26"/>
    <mergeCell ref="D24:D26"/>
    <mergeCell ref="E24:F26"/>
    <mergeCell ref="C27:C29"/>
    <mergeCell ref="D27:D29"/>
    <mergeCell ref="E27:F29"/>
    <mergeCell ref="E18:F18"/>
    <mergeCell ref="E19:F19"/>
    <mergeCell ref="E20:F20"/>
    <mergeCell ref="C21:C23"/>
    <mergeCell ref="D21:D23"/>
    <mergeCell ref="E21:E23"/>
    <mergeCell ref="F21:F23"/>
    <mergeCell ref="E12:F12"/>
    <mergeCell ref="E13:F13"/>
    <mergeCell ref="E14:F14"/>
    <mergeCell ref="E15:F15"/>
    <mergeCell ref="E16:F16"/>
    <mergeCell ref="E17:F17"/>
    <mergeCell ref="D2:I2"/>
    <mergeCell ref="D3:I3"/>
    <mergeCell ref="D4:I4"/>
    <mergeCell ref="E9:F9"/>
    <mergeCell ref="E10:F10"/>
    <mergeCell ref="E11:F11"/>
  </mergeCells>
  <printOptions horizontalCentered="1"/>
  <pageMargins left="0.31496062992125984" right="0.31496062992125984" top="0.55118110236220474" bottom="0.43307086614173229" header="0.31496062992125984" footer="0.31496062992125984"/>
  <pageSetup paperSize="9" scale="56" orientation="portrait" r:id="rId1"/>
  <headerFooter>
    <oddHeader>&amp;RZałącznik nr 20a
do sprawozdania
z wykonania budżetu
Województwa Mazowieckiego 
za 2010 rok</oddHead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beneficjencji niezaliczani</vt:lpstr>
      <vt:lpstr>'beneficjencji niezaliczani'!Obszar_wydruku</vt:lpstr>
      <vt:lpstr>'beneficjencji niezaliczani'!Tytuły_wydruku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kwlodarska</dc:creator>
  <cp:lastModifiedBy>kwlodarska</cp:lastModifiedBy>
  <cp:lastPrinted>2011-03-24T10:47:58Z</cp:lastPrinted>
  <dcterms:created xsi:type="dcterms:W3CDTF">2011-03-24T10:45:57Z</dcterms:created>
  <dcterms:modified xsi:type="dcterms:W3CDTF">2011-03-24T10:48:26Z</dcterms:modified>
</cp:coreProperties>
</file>