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12015"/>
  </bookViews>
  <sheets>
    <sheet name="zał 1" sheetId="1" r:id="rId1"/>
  </sheets>
  <definedNames>
    <definedName name="_xlnm._FilterDatabase" localSheetId="0" hidden="1">'zał 1'!$A$1:$P$41</definedName>
    <definedName name="_xlnm.Print_Area" localSheetId="0">'zał 1'!$A$1:$N$24</definedName>
    <definedName name="_xlnm.Print_Titles" localSheetId="0">'zał 1'!$8:$9</definedName>
  </definedNames>
  <calcPr calcId="125725"/>
</workbook>
</file>

<file path=xl/calcChain.xml><?xml version="1.0" encoding="utf-8"?>
<calcChain xmlns="http://schemas.openxmlformats.org/spreadsheetml/2006/main">
  <c r="K24" i="1"/>
  <c r="K23"/>
  <c r="K22"/>
  <c r="K21"/>
  <c r="K20"/>
  <c r="K19"/>
  <c r="K18"/>
  <c r="K17"/>
  <c r="K16"/>
  <c r="K15"/>
  <c r="K14"/>
  <c r="K13"/>
  <c r="K12"/>
  <c r="K11"/>
  <c r="K10"/>
  <c r="J24"/>
  <c r="J23"/>
  <c r="J22"/>
  <c r="J21"/>
  <c r="J20"/>
  <c r="J19"/>
  <c r="J18"/>
  <c r="J17"/>
  <c r="J16"/>
  <c r="J15"/>
  <c r="J14"/>
  <c r="J13"/>
  <c r="J12"/>
  <c r="J11"/>
  <c r="J10"/>
  <c r="I22"/>
  <c r="I21" s="1"/>
  <c r="I19"/>
  <c r="I16"/>
  <c r="I14"/>
  <c r="I11"/>
  <c r="I10" s="1"/>
  <c r="H22"/>
  <c r="H21" s="1"/>
  <c r="H19"/>
  <c r="H16"/>
  <c r="H13" s="1"/>
  <c r="H14"/>
  <c r="H11"/>
  <c r="H10"/>
  <c r="I13" l="1"/>
  <c r="I24" s="1"/>
  <c r="H24"/>
</calcChain>
</file>

<file path=xl/sharedStrings.xml><?xml version="1.0" encoding="utf-8"?>
<sst xmlns="http://schemas.openxmlformats.org/spreadsheetml/2006/main" count="59" uniqueCount="42">
  <si>
    <t>Lp.</t>
  </si>
  <si>
    <t>Wyszczególnienie zadania</t>
  </si>
  <si>
    <t>Pozycja WPI</t>
  </si>
  <si>
    <t>Realizator zadania</t>
  </si>
  <si>
    <t>Dział</t>
  </si>
  <si>
    <t>Rozdział</t>
  </si>
  <si>
    <t>§</t>
  </si>
  <si>
    <t>Źródło finansowania</t>
  </si>
  <si>
    <t>Ostateczny termin
dokonania
wydatku</t>
  </si>
  <si>
    <t>Uzasadnienie</t>
  </si>
  <si>
    <t>Oświata i wychowanie</t>
  </si>
  <si>
    <t>Centra kształcenia ustawicznego i praktycznego oraz ośrodki dokształcania zawodowego</t>
  </si>
  <si>
    <t xml:space="preserve">Modernizacja ogrodzenia szkoły i budowa parkingu przy hali sportowej </t>
  </si>
  <si>
    <t>CENTRUM KSZTAŁCENIA USTAWICZNEGO W WYSZKOWIE</t>
  </si>
  <si>
    <t>środki własne</t>
  </si>
  <si>
    <t>30.06.2011</t>
  </si>
  <si>
    <t>Ochrona zdrowia</t>
  </si>
  <si>
    <t>Szpitale ogólne</t>
  </si>
  <si>
    <t>Modernizacja i rozbudowa Pawilonu A wraz z dostosowaniem do aktualnych przepisów ochrony p/poż.- Mazowieckie Centrum Leczenia Chorób Płuc i Gruźlicy w Otwocku</t>
  </si>
  <si>
    <t>DEPARTAMENT NADZORU WŁAŚCICIELSKIEGO I INWESTYCJI</t>
  </si>
  <si>
    <t>Lecznictwo psychiatryczne</t>
  </si>
  <si>
    <t>Wymiana pokrycia dachowego w pawilonie nr 4 - WSZPZOZ im. prof. E.Wilczkowskiego w Gostyninie</t>
  </si>
  <si>
    <t>Modernizacja obiektu Pawilon Główny Szpitala - zabezpieczenie przeciwpożarowe - Mazowieckie Centrum Neuropsychiatrii i Rehabilitacji Dzieci i Młodzieży w Zagórzu k. Warszawy</t>
  </si>
  <si>
    <t>Medycyna pracy</t>
  </si>
  <si>
    <t>Rozbudowa Mazowieckiego Wojewódzkiego Ośrodka Medycyny Pracy w Płocku – Mazowiecki Wojewódzki Ośrodek Medycyny Pracy w Płocku</t>
  </si>
  <si>
    <t>Kultura i ochrona dziedzictwa narodowego</t>
  </si>
  <si>
    <t>Centra kultury i sztuki</t>
  </si>
  <si>
    <t>Zmiana sposobu użytkowania budynku elektrociepłowni na Mazowieckie Centrum Sztuki Współczesnej "Elektrownia" w Radomiu</t>
  </si>
  <si>
    <t>Razem:</t>
  </si>
  <si>
    <t>z wykonania budżetu</t>
  </si>
  <si>
    <t>Województwa Mazowieckiego</t>
  </si>
  <si>
    <t>Kwota planu</t>
  </si>
  <si>
    <t>Kowta wykonania</t>
  </si>
  <si>
    <t>Załącznik nr 16</t>
  </si>
  <si>
    <t>Rozliczenie wydatków niewygasających z upływem roku 2010 ustalonych przez Sejmik Województwa Mazowieckiego</t>
  </si>
  <si>
    <t>% wykonania</t>
  </si>
  <si>
    <t>Kwota wydatków niezrealizowanych (kol. 8-9)</t>
  </si>
  <si>
    <t>Niepełne wydatkowanie środków wynika z pomniejszenia wydatków o  kary umowne nałożone na wykonawcę z powodu przekroczenia terminu wykonania zadania</t>
  </si>
  <si>
    <t>Niepełne wydatkowanie środków wynika z pomniejszenia wydatków o  kary umowne nałożone na wykonawcę z powodu przekroczenia terminu wykonania zadania.
Niewydatkowana kwota została  zgłoszona jako oszczędności i ujęta po stronie dochodów budżetu województwa</t>
  </si>
  <si>
    <t>Niepełne wydatkowanie środków zostało spowodowane  zwrotem  podatku Vat na kwotę 37.585,36 zł oraz nie wydatkowaniem kwoty 60.190,07 zł z powodu opóźnień w wykonaniu zadania</t>
  </si>
  <si>
    <t>do  Sprawozdania</t>
  </si>
  <si>
    <t>za  2011 roku</t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</si>
</sst>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4"/>
      <color indexed="8"/>
      <name val="Bookman Old Style"/>
      <family val="1"/>
      <charset val="238"/>
    </font>
    <font>
      <sz val="14"/>
      <name val="Bookman Old Style"/>
      <family val="1"/>
      <charset val="238"/>
    </font>
    <font>
      <sz val="10"/>
      <name val="Arial"/>
      <family val="2"/>
      <charset val="238"/>
    </font>
    <font>
      <b/>
      <sz val="16"/>
      <color indexed="8"/>
      <name val="Bookman Old Style"/>
      <family val="1"/>
      <charset val="238"/>
    </font>
    <font>
      <b/>
      <sz val="72"/>
      <color indexed="8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" fontId="8" fillId="0" borderId="1" xfId="0" applyNumberFormat="1" applyFont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0" fontId="11" fillId="4" borderId="1" xfId="0" applyNumberFormat="1" applyFont="1" applyFill="1" applyBorder="1" applyAlignment="1">
      <alignment horizontal="right" vertical="center" wrapText="1"/>
    </xf>
    <xf numFmtId="10" fontId="7" fillId="5" borderId="1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8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 shrinkToFit="1"/>
    </xf>
    <xf numFmtId="49" fontId="16" fillId="0" borderId="0" xfId="0" applyNumberFormat="1" applyFont="1" applyBorder="1" applyAlignment="1">
      <alignment horizontal="left" vertical="center" shrinkToFi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zoomScale="75" zoomScaleNormal="75" zoomScaleSheetLayoutView="75" workbookViewId="0">
      <pane ySplit="9" topLeftCell="A16" activePane="bottomLeft" state="frozen"/>
      <selection pane="bottomLeft" activeCell="L3" sqref="L3"/>
    </sheetView>
  </sheetViews>
  <sheetFormatPr defaultRowHeight="15"/>
  <cols>
    <col min="1" max="1" width="4.85546875" style="1" customWidth="1"/>
    <col min="2" max="2" width="37.42578125" style="1" customWidth="1"/>
    <col min="3" max="3" width="7.140625" style="2" customWidth="1"/>
    <col min="4" max="4" width="23.85546875" style="12" customWidth="1"/>
    <col min="5" max="5" width="6.7109375" style="7" customWidth="1"/>
    <col min="6" max="6" width="8.85546875" style="7" customWidth="1"/>
    <col min="7" max="7" width="7.7109375" style="7" customWidth="1"/>
    <col min="8" max="11" width="17" style="13" customWidth="1"/>
    <col min="12" max="12" width="18.28515625" style="7" customWidth="1"/>
    <col min="13" max="13" width="14.28515625" style="7" customWidth="1"/>
    <col min="14" max="14" width="120" style="1" customWidth="1"/>
    <col min="15" max="16384" width="9.140625" style="8"/>
  </cols>
  <sheetData>
    <row r="1" spans="1:14" ht="12.75" customHeight="1">
      <c r="B1" s="2"/>
      <c r="D1" s="3"/>
      <c r="E1" s="4"/>
      <c r="F1" s="4"/>
      <c r="G1" s="4"/>
      <c r="H1" s="5"/>
      <c r="I1" s="5"/>
      <c r="J1" s="5"/>
      <c r="K1" s="5"/>
      <c r="L1" s="6"/>
      <c r="N1" s="62" t="s">
        <v>33</v>
      </c>
    </row>
    <row r="2" spans="1:14" ht="15" customHeight="1">
      <c r="B2" s="2"/>
      <c r="D2" s="3"/>
      <c r="E2" s="4"/>
      <c r="F2" s="4"/>
      <c r="G2" s="4"/>
      <c r="H2" s="5"/>
      <c r="I2" s="5"/>
      <c r="J2" s="5"/>
      <c r="K2" s="5"/>
      <c r="L2" s="6"/>
      <c r="N2" s="63" t="s">
        <v>40</v>
      </c>
    </row>
    <row r="3" spans="1:14" ht="18" customHeight="1">
      <c r="B3" s="2"/>
      <c r="D3" s="3"/>
      <c r="E3" s="4"/>
      <c r="F3" s="4"/>
      <c r="G3" s="4"/>
      <c r="H3" s="5"/>
      <c r="I3" s="5"/>
      <c r="J3" s="5"/>
      <c r="K3" s="5"/>
      <c r="L3" s="6"/>
      <c r="N3" s="64" t="s">
        <v>29</v>
      </c>
    </row>
    <row r="4" spans="1:14" ht="14.25" customHeight="1">
      <c r="B4" s="2"/>
      <c r="D4" s="3"/>
      <c r="E4" s="4"/>
      <c r="F4" s="4"/>
      <c r="G4" s="4"/>
      <c r="H4" s="5"/>
      <c r="I4" s="5"/>
      <c r="J4" s="5"/>
      <c r="K4" s="5"/>
      <c r="L4" s="6"/>
      <c r="N4" s="64" t="s">
        <v>30</v>
      </c>
    </row>
    <row r="5" spans="1:14" ht="21.75" customHeight="1">
      <c r="A5" s="79"/>
      <c r="B5" s="79"/>
      <c r="C5" s="79"/>
      <c r="D5" s="79"/>
      <c r="E5" s="79"/>
      <c r="F5" s="79"/>
      <c r="G5" s="79"/>
      <c r="H5" s="79"/>
      <c r="I5" s="61"/>
      <c r="J5" s="61"/>
      <c r="K5" s="61"/>
      <c r="L5" s="9"/>
      <c r="M5" s="10"/>
      <c r="N5" s="63" t="s">
        <v>41</v>
      </c>
    </row>
    <row r="6" spans="1:14" ht="19.5" customHeight="1">
      <c r="A6" s="80" t="s">
        <v>34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1"/>
    </row>
    <row r="7" spans="1:14" ht="15" customHeight="1"/>
    <row r="8" spans="1:14" ht="83.25" customHeight="1">
      <c r="A8" s="14" t="s">
        <v>0</v>
      </c>
      <c r="B8" s="14" t="s">
        <v>1</v>
      </c>
      <c r="C8" s="15" t="s">
        <v>2</v>
      </c>
      <c r="D8" s="14" t="s">
        <v>3</v>
      </c>
      <c r="E8" s="15" t="s">
        <v>4</v>
      </c>
      <c r="F8" s="15" t="s">
        <v>5</v>
      </c>
      <c r="G8" s="14" t="s">
        <v>6</v>
      </c>
      <c r="H8" s="16" t="s">
        <v>31</v>
      </c>
      <c r="I8" s="16" t="s">
        <v>32</v>
      </c>
      <c r="J8" s="16" t="s">
        <v>35</v>
      </c>
      <c r="K8" s="65" t="s">
        <v>36</v>
      </c>
      <c r="L8" s="14" t="s">
        <v>7</v>
      </c>
      <c r="M8" s="14" t="s">
        <v>8</v>
      </c>
      <c r="N8" s="17" t="s">
        <v>9</v>
      </c>
    </row>
    <row r="9" spans="1:14" ht="14.25" customHeight="1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6">
        <v>8</v>
      </c>
      <c r="I9" s="16">
        <v>9</v>
      </c>
      <c r="J9" s="16">
        <v>10</v>
      </c>
      <c r="K9" s="16">
        <v>11</v>
      </c>
      <c r="L9" s="14">
        <v>12</v>
      </c>
      <c r="M9" s="14">
        <v>13</v>
      </c>
      <c r="N9" s="17">
        <v>14</v>
      </c>
    </row>
    <row r="10" spans="1:14" ht="39.75" customHeight="1">
      <c r="A10" s="73" t="s">
        <v>10</v>
      </c>
      <c r="B10" s="74"/>
      <c r="C10" s="74"/>
      <c r="D10" s="74"/>
      <c r="E10" s="18">
        <v>801</v>
      </c>
      <c r="F10" s="18"/>
      <c r="G10" s="18"/>
      <c r="H10" s="19">
        <f>H11</f>
        <v>50000</v>
      </c>
      <c r="I10" s="55">
        <f>I11</f>
        <v>50000</v>
      </c>
      <c r="J10" s="68">
        <f>I10/H10</f>
        <v>1</v>
      </c>
      <c r="K10" s="55">
        <f>H10-I10</f>
        <v>0</v>
      </c>
      <c r="L10" s="20"/>
      <c r="M10" s="20"/>
      <c r="N10" s="21"/>
    </row>
    <row r="11" spans="1:14" ht="66" customHeight="1">
      <c r="A11" s="22"/>
      <c r="B11" s="23" t="s">
        <v>10</v>
      </c>
      <c r="C11" s="75" t="s">
        <v>11</v>
      </c>
      <c r="D11" s="75"/>
      <c r="E11" s="23">
        <v>801</v>
      </c>
      <c r="F11" s="23">
        <v>80140</v>
      </c>
      <c r="G11" s="23"/>
      <c r="H11" s="24">
        <f>H12</f>
        <v>50000</v>
      </c>
      <c r="I11" s="56">
        <f>I12</f>
        <v>50000</v>
      </c>
      <c r="J11" s="66">
        <f t="shared" ref="J11:J24" si="0">I11/H11</f>
        <v>1</v>
      </c>
      <c r="K11" s="56">
        <f t="shared" ref="K11:K24" si="1">H11-I11</f>
        <v>0</v>
      </c>
      <c r="L11" s="23"/>
      <c r="M11" s="23"/>
      <c r="N11" s="25"/>
    </row>
    <row r="12" spans="1:14" s="34" customFormat="1" ht="105" customHeight="1">
      <c r="A12" s="26">
        <v>1</v>
      </c>
      <c r="B12" s="27" t="s">
        <v>12</v>
      </c>
      <c r="C12" s="28"/>
      <c r="D12" s="29" t="s">
        <v>13</v>
      </c>
      <c r="E12" s="30">
        <v>801</v>
      </c>
      <c r="F12" s="31">
        <v>80140</v>
      </c>
      <c r="G12" s="31">
        <v>6050</v>
      </c>
      <c r="H12" s="32">
        <v>50000</v>
      </c>
      <c r="I12" s="57">
        <v>50000</v>
      </c>
      <c r="J12" s="67">
        <f t="shared" si="0"/>
        <v>1</v>
      </c>
      <c r="K12" s="57">
        <f t="shared" si="1"/>
        <v>0</v>
      </c>
      <c r="L12" s="31" t="s">
        <v>14</v>
      </c>
      <c r="M12" s="31" t="s">
        <v>15</v>
      </c>
      <c r="N12" s="33"/>
    </row>
    <row r="13" spans="1:14" ht="39.75" customHeight="1">
      <c r="A13" s="73" t="s">
        <v>16</v>
      </c>
      <c r="B13" s="74"/>
      <c r="C13" s="74"/>
      <c r="D13" s="74"/>
      <c r="E13" s="18">
        <v>851</v>
      </c>
      <c r="F13" s="18"/>
      <c r="G13" s="18"/>
      <c r="H13" s="19">
        <f>H14+H16+H19</f>
        <v>2716436</v>
      </c>
      <c r="I13" s="55">
        <f>I14+I16+I19</f>
        <v>2640362.71</v>
      </c>
      <c r="J13" s="68">
        <f t="shared" si="0"/>
        <v>0.97199518413097163</v>
      </c>
      <c r="K13" s="55">
        <f t="shared" si="1"/>
        <v>76073.290000000037</v>
      </c>
      <c r="L13" s="20"/>
      <c r="M13" s="20"/>
      <c r="N13" s="35"/>
    </row>
    <row r="14" spans="1:14" ht="36" customHeight="1">
      <c r="A14" s="22"/>
      <c r="B14" s="23" t="s">
        <v>16</v>
      </c>
      <c r="C14" s="75" t="s">
        <v>17</v>
      </c>
      <c r="D14" s="75"/>
      <c r="E14" s="23">
        <v>851</v>
      </c>
      <c r="F14" s="23">
        <v>85111</v>
      </c>
      <c r="G14" s="23"/>
      <c r="H14" s="24">
        <f>H15</f>
        <v>368212</v>
      </c>
      <c r="I14" s="56">
        <f>I15</f>
        <v>368212</v>
      </c>
      <c r="J14" s="66">
        <f t="shared" si="0"/>
        <v>1</v>
      </c>
      <c r="K14" s="56">
        <f t="shared" si="1"/>
        <v>0</v>
      </c>
      <c r="L14" s="23"/>
      <c r="M14" s="23"/>
      <c r="N14" s="36"/>
    </row>
    <row r="15" spans="1:14" s="34" customFormat="1" ht="113.25" customHeight="1">
      <c r="A15" s="26">
        <v>2</v>
      </c>
      <c r="B15" s="27" t="s">
        <v>18</v>
      </c>
      <c r="C15" s="28"/>
      <c r="D15" s="29" t="s">
        <v>19</v>
      </c>
      <c r="E15" s="30">
        <v>851</v>
      </c>
      <c r="F15" s="31">
        <v>85111</v>
      </c>
      <c r="G15" s="31">
        <v>6220</v>
      </c>
      <c r="H15" s="32">
        <v>368212</v>
      </c>
      <c r="I15" s="57">
        <v>368212</v>
      </c>
      <c r="J15" s="67">
        <f t="shared" si="0"/>
        <v>1</v>
      </c>
      <c r="K15" s="57">
        <f t="shared" si="1"/>
        <v>0</v>
      </c>
      <c r="L15" s="31" t="s">
        <v>14</v>
      </c>
      <c r="M15" s="31" t="s">
        <v>15</v>
      </c>
      <c r="N15" s="33"/>
    </row>
    <row r="16" spans="1:14" s="41" customFormat="1" ht="32.25" customHeight="1">
      <c r="A16" s="23"/>
      <c r="B16" s="37"/>
      <c r="C16" s="71" t="s">
        <v>20</v>
      </c>
      <c r="D16" s="72"/>
      <c r="E16" s="38">
        <v>851</v>
      </c>
      <c r="F16" s="38">
        <v>85120</v>
      </c>
      <c r="G16" s="38"/>
      <c r="H16" s="39">
        <f>SUM(H17:H18)</f>
        <v>348224</v>
      </c>
      <c r="I16" s="58">
        <f>SUM(I17:I18)</f>
        <v>272150.71000000002</v>
      </c>
      <c r="J16" s="69">
        <f t="shared" si="0"/>
        <v>0.78153921039331009</v>
      </c>
      <c r="K16" s="58">
        <f t="shared" si="1"/>
        <v>76073.289999999979</v>
      </c>
      <c r="L16" s="38"/>
      <c r="M16" s="38"/>
      <c r="N16" s="40"/>
    </row>
    <row r="17" spans="1:14" s="34" customFormat="1" ht="68.25" customHeight="1">
      <c r="A17" s="26">
        <v>3</v>
      </c>
      <c r="B17" s="27" t="s">
        <v>21</v>
      </c>
      <c r="C17" s="28"/>
      <c r="D17" s="29" t="s">
        <v>19</v>
      </c>
      <c r="E17" s="30">
        <v>851</v>
      </c>
      <c r="F17" s="31">
        <v>85120</v>
      </c>
      <c r="G17" s="31">
        <v>6220</v>
      </c>
      <c r="H17" s="32">
        <v>165224</v>
      </c>
      <c r="I17" s="57">
        <v>115383.71</v>
      </c>
      <c r="J17" s="67">
        <f t="shared" si="0"/>
        <v>0.69834715295598704</v>
      </c>
      <c r="K17" s="57">
        <f t="shared" si="1"/>
        <v>49840.289999999994</v>
      </c>
      <c r="L17" s="31" t="s">
        <v>14</v>
      </c>
      <c r="M17" s="31" t="s">
        <v>15</v>
      </c>
      <c r="N17" s="33" t="s">
        <v>37</v>
      </c>
    </row>
    <row r="18" spans="1:14" s="34" customFormat="1" ht="97.5" customHeight="1">
      <c r="A18" s="26">
        <v>4</v>
      </c>
      <c r="B18" s="27" t="s">
        <v>22</v>
      </c>
      <c r="C18" s="28"/>
      <c r="D18" s="29" t="s">
        <v>19</v>
      </c>
      <c r="E18" s="30">
        <v>851</v>
      </c>
      <c r="F18" s="31">
        <v>85120</v>
      </c>
      <c r="G18" s="31">
        <v>6220</v>
      </c>
      <c r="H18" s="32">
        <v>183000</v>
      </c>
      <c r="I18" s="57">
        <v>156767</v>
      </c>
      <c r="J18" s="67">
        <f t="shared" si="0"/>
        <v>0.85665027322404375</v>
      </c>
      <c r="K18" s="57">
        <f t="shared" si="1"/>
        <v>26233</v>
      </c>
      <c r="L18" s="31" t="s">
        <v>14</v>
      </c>
      <c r="M18" s="31" t="s">
        <v>15</v>
      </c>
      <c r="N18" s="33" t="s">
        <v>38</v>
      </c>
    </row>
    <row r="19" spans="1:14" s="41" customFormat="1" ht="32.25" customHeight="1">
      <c r="A19" s="23"/>
      <c r="B19" s="37"/>
      <c r="C19" s="71" t="s">
        <v>23</v>
      </c>
      <c r="D19" s="72"/>
      <c r="E19" s="38">
        <v>851</v>
      </c>
      <c r="F19" s="38">
        <v>85148</v>
      </c>
      <c r="G19" s="38"/>
      <c r="H19" s="39">
        <f>SUM(H20:H20)</f>
        <v>2000000</v>
      </c>
      <c r="I19" s="58">
        <f>SUM(I20:I20)</f>
        <v>2000000</v>
      </c>
      <c r="J19" s="69">
        <f t="shared" si="0"/>
        <v>1</v>
      </c>
      <c r="K19" s="58">
        <f t="shared" si="1"/>
        <v>0</v>
      </c>
      <c r="L19" s="38"/>
      <c r="M19" s="38"/>
      <c r="N19" s="40"/>
    </row>
    <row r="20" spans="1:14" s="34" customFormat="1" ht="81.75" customHeight="1">
      <c r="A20" s="26">
        <v>5</v>
      </c>
      <c r="B20" s="27" t="s">
        <v>24</v>
      </c>
      <c r="C20" s="28"/>
      <c r="D20" s="29" t="s">
        <v>19</v>
      </c>
      <c r="E20" s="30">
        <v>852</v>
      </c>
      <c r="F20" s="31">
        <v>85148</v>
      </c>
      <c r="G20" s="31">
        <v>6220</v>
      </c>
      <c r="H20" s="32">
        <v>2000000</v>
      </c>
      <c r="I20" s="57">
        <v>2000000</v>
      </c>
      <c r="J20" s="67">
        <f t="shared" si="0"/>
        <v>1</v>
      </c>
      <c r="K20" s="57">
        <f t="shared" si="1"/>
        <v>0</v>
      </c>
      <c r="L20" s="31" t="s">
        <v>14</v>
      </c>
      <c r="M20" s="31" t="s">
        <v>15</v>
      </c>
      <c r="N20" s="33"/>
    </row>
    <row r="21" spans="1:14" ht="39.75" customHeight="1">
      <c r="A21" s="73" t="s">
        <v>25</v>
      </c>
      <c r="B21" s="74"/>
      <c r="C21" s="74"/>
      <c r="D21" s="74"/>
      <c r="E21" s="18">
        <v>921</v>
      </c>
      <c r="F21" s="18"/>
      <c r="G21" s="18"/>
      <c r="H21" s="19">
        <f>H22</f>
        <v>414510</v>
      </c>
      <c r="I21" s="55">
        <f>I22</f>
        <v>316734.57</v>
      </c>
      <c r="J21" s="68">
        <f t="shared" si="0"/>
        <v>0.764118042990519</v>
      </c>
      <c r="K21" s="55">
        <f t="shared" si="1"/>
        <v>97775.43</v>
      </c>
      <c r="L21" s="20"/>
      <c r="M21" s="20"/>
      <c r="N21" s="35"/>
    </row>
    <row r="22" spans="1:14" ht="36" customHeight="1">
      <c r="A22" s="22"/>
      <c r="B22" s="23" t="s">
        <v>25</v>
      </c>
      <c r="C22" s="75" t="s">
        <v>26</v>
      </c>
      <c r="D22" s="75"/>
      <c r="E22" s="23">
        <v>921</v>
      </c>
      <c r="F22" s="23">
        <v>92113</v>
      </c>
      <c r="G22" s="23"/>
      <c r="H22" s="24">
        <f>H23</f>
        <v>414510</v>
      </c>
      <c r="I22" s="56">
        <f>I23</f>
        <v>316734.57</v>
      </c>
      <c r="J22" s="66">
        <f t="shared" si="0"/>
        <v>0.764118042990519</v>
      </c>
      <c r="K22" s="56">
        <f t="shared" si="1"/>
        <v>97775.43</v>
      </c>
      <c r="L22" s="23"/>
      <c r="M22" s="23"/>
      <c r="N22" s="36"/>
    </row>
    <row r="23" spans="1:14" s="34" customFormat="1" ht="103.5" customHeight="1">
      <c r="A23" s="26">
        <v>6</v>
      </c>
      <c r="B23" s="27" t="s">
        <v>27</v>
      </c>
      <c r="C23" s="28"/>
      <c r="D23" s="29" t="s">
        <v>19</v>
      </c>
      <c r="E23" s="30">
        <v>921</v>
      </c>
      <c r="F23" s="31">
        <v>92113</v>
      </c>
      <c r="G23" s="31">
        <v>6220</v>
      </c>
      <c r="H23" s="32">
        <v>414510</v>
      </c>
      <c r="I23" s="57">
        <v>316734.57</v>
      </c>
      <c r="J23" s="67">
        <f t="shared" si="0"/>
        <v>0.764118042990519</v>
      </c>
      <c r="K23" s="57">
        <f t="shared" si="1"/>
        <v>97775.43</v>
      </c>
      <c r="L23" s="31" t="s">
        <v>14</v>
      </c>
      <c r="M23" s="31" t="s">
        <v>15</v>
      </c>
      <c r="N23" s="60" t="s">
        <v>39</v>
      </c>
    </row>
    <row r="24" spans="1:14" s="46" customFormat="1" ht="29.25" customHeight="1">
      <c r="A24" s="76" t="s">
        <v>28</v>
      </c>
      <c r="B24" s="77"/>
      <c r="C24" s="77"/>
      <c r="D24" s="77"/>
      <c r="E24" s="77"/>
      <c r="F24" s="77"/>
      <c r="G24" s="78"/>
      <c r="H24" s="42">
        <f>H10+H13+H21</f>
        <v>3180946</v>
      </c>
      <c r="I24" s="59">
        <f>I10+I13+I21</f>
        <v>3007097.28</v>
      </c>
      <c r="J24" s="70">
        <f t="shared" si="0"/>
        <v>0.94534684964787197</v>
      </c>
      <c r="K24" s="59">
        <f t="shared" si="1"/>
        <v>173848.7200000002</v>
      </c>
      <c r="L24" s="43"/>
      <c r="M24" s="44"/>
      <c r="N24" s="45"/>
    </row>
    <row r="25" spans="1:14">
      <c r="A25" s="47"/>
      <c r="B25" s="47"/>
      <c r="C25" s="48"/>
      <c r="D25" s="49"/>
      <c r="E25" s="50"/>
      <c r="F25" s="50"/>
      <c r="G25" s="50"/>
      <c r="H25" s="51"/>
      <c r="I25" s="51"/>
      <c r="J25" s="51"/>
      <c r="K25" s="51"/>
      <c r="L25" s="52"/>
      <c r="M25" s="50"/>
    </row>
    <row r="26" spans="1:14">
      <c r="A26" s="47"/>
      <c r="B26" s="47"/>
      <c r="C26" s="48"/>
      <c r="D26" s="49"/>
      <c r="E26" s="50"/>
      <c r="F26" s="50"/>
      <c r="G26" s="50"/>
      <c r="H26" s="51"/>
      <c r="I26" s="51"/>
      <c r="J26" s="51"/>
      <c r="K26" s="51"/>
      <c r="L26" s="50"/>
      <c r="M26" s="50"/>
    </row>
    <row r="27" spans="1:14">
      <c r="A27" s="47"/>
      <c r="B27" s="53"/>
      <c r="C27" s="48"/>
      <c r="D27" s="49"/>
      <c r="E27" s="50"/>
      <c r="F27" s="50"/>
      <c r="G27" s="50"/>
      <c r="H27" s="51"/>
      <c r="I27" s="51"/>
      <c r="J27" s="51"/>
      <c r="K27" s="51"/>
      <c r="L27" s="50"/>
      <c r="M27" s="50"/>
    </row>
    <row r="28" spans="1:14">
      <c r="L28" s="50"/>
    </row>
    <row r="30" spans="1:14">
      <c r="L30" s="54"/>
      <c r="M30" s="54"/>
    </row>
    <row r="31" spans="1:14">
      <c r="L31" s="54"/>
      <c r="M31" s="54"/>
    </row>
    <row r="41" ht="47.25" customHeight="1"/>
  </sheetData>
  <autoFilter ref="A1:P41">
    <filterColumn colId="8"/>
    <filterColumn colId="9"/>
    <filterColumn colId="10"/>
  </autoFilter>
  <mergeCells count="11">
    <mergeCell ref="C14:D14"/>
    <mergeCell ref="A5:H5"/>
    <mergeCell ref="A6:M6"/>
    <mergeCell ref="A10:D10"/>
    <mergeCell ref="C11:D11"/>
    <mergeCell ref="A13:D13"/>
    <mergeCell ref="C16:D16"/>
    <mergeCell ref="C19:D19"/>
    <mergeCell ref="A21:D21"/>
    <mergeCell ref="C22:D22"/>
    <mergeCell ref="A24:G24"/>
  </mergeCells>
  <printOptions horizontalCentered="1"/>
  <pageMargins left="0.31496062992125984" right="0.27559055118110237" top="0.47244094488188981" bottom="0.35433070866141736" header="0.35433070866141736" footer="0.19685039370078741"/>
  <pageSetup paperSize="9" scale="44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 1</vt:lpstr>
      <vt:lpstr>'zał 1'!Obszar_wydruku</vt:lpstr>
      <vt:lpstr>'zał 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kwlodarska</dc:creator>
  <cp:lastModifiedBy>kwlodarska</cp:lastModifiedBy>
  <cp:lastPrinted>2011-08-02T11:15:21Z</cp:lastPrinted>
  <dcterms:created xsi:type="dcterms:W3CDTF">2011-01-14T11:18:58Z</dcterms:created>
  <dcterms:modified xsi:type="dcterms:W3CDTF">2012-03-06T13:31:18Z</dcterms:modified>
</cp:coreProperties>
</file>